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E:\大会\熊本県連\大会企画運営部会\各大会要項、申込み書、取りまとめ表\熊日学童オリンピック大会\"/>
    </mc:Choice>
  </mc:AlternateContent>
  <xr:revisionPtr revIDLastSave="0" documentId="13_ncr:1_{9F6E55CE-08DF-4E49-B96F-34C3BFA12FDE}" xr6:coauthVersionLast="47" xr6:coauthVersionMax="47" xr10:uidLastSave="{00000000-0000-0000-0000-000000000000}"/>
  <bookViews>
    <workbookView xWindow="-120" yWindow="-120" windowWidth="20730" windowHeight="11040" xr2:uid="{CEB77814-D0A2-47A7-BAAC-99BA2BB61058}"/>
  </bookViews>
  <sheets>
    <sheet name="注意事項" sheetId="9" r:id="rId1"/>
    <sheet name="申込書" sheetId="1" r:id="rId2"/>
    <sheet name="エントリー表" sheetId="4" r:id="rId3"/>
    <sheet name="過払い" sheetId="10" r:id="rId4"/>
  </sheets>
  <definedNames>
    <definedName name="_xlnm.Print_Area" localSheetId="2">エントリー表!$A$1:$I$109</definedName>
    <definedName name="_xlnm.Print_Area" localSheetId="3">過払い!$A$1:$H$29</definedName>
    <definedName name="_xlnm.Print_Area" localSheetId="1">申込書!$A$2:$T$46</definedName>
    <definedName name="_xlnm.Print_Area" localSheetId="0">注意事項!$A$1:$A$23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1" l="1"/>
  <c r="R23" i="1" s="1"/>
  <c r="O24" i="1"/>
  <c r="R24" i="1" s="1"/>
  <c r="O22" i="1"/>
  <c r="R22" i="1" s="1"/>
  <c r="O21" i="1"/>
  <c r="R21" i="1" s="1"/>
  <c r="R25" i="1" l="1"/>
  <c r="V41" i="1"/>
  <c r="W41" i="1"/>
  <c r="X41" i="1"/>
  <c r="Y41" i="1"/>
  <c r="Z41" i="1"/>
  <c r="AA41" i="1"/>
  <c r="AB41" i="1"/>
  <c r="AC41" i="1"/>
  <c r="AD41" i="1"/>
  <c r="AE41" i="1"/>
  <c r="AF41" i="1"/>
  <c r="AG41" i="1"/>
  <c r="AH41" i="1"/>
  <c r="AI41" i="1"/>
  <c r="AJ41" i="1"/>
  <c r="AK41" i="1"/>
  <c r="AL41" i="1"/>
  <c r="AM41" i="1"/>
  <c r="AN41" i="1"/>
  <c r="AO41" i="1"/>
  <c r="AP41" i="1"/>
  <c r="AQ41" i="1"/>
  <c r="AR41" i="1"/>
  <c r="AS41" i="1"/>
  <c r="AT41" i="1"/>
  <c r="AU41" i="1"/>
  <c r="AV41" i="1"/>
  <c r="AW41" i="1"/>
  <c r="AX41" i="1"/>
  <c r="AY41" i="1"/>
  <c r="AZ41" i="1"/>
  <c r="BA41" i="1"/>
  <c r="V42" i="1"/>
  <c r="W42" i="1"/>
  <c r="X42" i="1"/>
  <c r="Y42" i="1"/>
  <c r="Z42" i="1"/>
  <c r="AA42" i="1"/>
  <c r="AB42" i="1"/>
  <c r="AC42" i="1"/>
  <c r="AD42" i="1"/>
  <c r="AE42" i="1"/>
  <c r="AF42" i="1"/>
  <c r="AG42" i="1"/>
  <c r="AH42" i="1"/>
  <c r="AI42" i="1"/>
  <c r="AJ42" i="1"/>
  <c r="AK42" i="1"/>
  <c r="AL42" i="1"/>
  <c r="AM42" i="1"/>
  <c r="AN42" i="1"/>
  <c r="AO42" i="1"/>
  <c r="AP42" i="1"/>
  <c r="AQ42" i="1"/>
  <c r="AR42" i="1"/>
  <c r="AS42" i="1"/>
  <c r="AT42" i="1"/>
  <c r="AU42" i="1"/>
  <c r="AV42" i="1"/>
  <c r="AW42" i="1"/>
  <c r="AX42" i="1"/>
  <c r="AY42" i="1"/>
  <c r="AZ42" i="1"/>
  <c r="BA42" i="1"/>
  <c r="V43" i="1"/>
  <c r="W43" i="1"/>
  <c r="X43" i="1"/>
  <c r="Y43" i="1"/>
  <c r="Z43" i="1"/>
  <c r="AA43" i="1"/>
  <c r="AB43" i="1"/>
  <c r="AC43" i="1"/>
  <c r="AD43" i="1"/>
  <c r="AE43" i="1"/>
  <c r="AF43" i="1"/>
  <c r="AG43" i="1"/>
  <c r="AH43" i="1"/>
  <c r="AI43" i="1"/>
  <c r="AJ43" i="1"/>
  <c r="AK43" i="1"/>
  <c r="AL43" i="1"/>
  <c r="AM43" i="1"/>
  <c r="AN43" i="1"/>
  <c r="AO43" i="1"/>
  <c r="AP43" i="1"/>
  <c r="AQ43" i="1"/>
  <c r="AR43" i="1"/>
  <c r="AS43" i="1"/>
  <c r="AT43" i="1"/>
  <c r="AU43" i="1"/>
  <c r="AV43" i="1"/>
  <c r="AW43" i="1"/>
  <c r="AX43" i="1"/>
  <c r="AY43" i="1"/>
  <c r="AZ43" i="1"/>
  <c r="BA43" i="1"/>
  <c r="V44" i="1"/>
  <c r="W44" i="1"/>
  <c r="X44" i="1"/>
  <c r="Y44" i="1"/>
  <c r="Z44" i="1"/>
  <c r="AA44" i="1"/>
  <c r="AB44" i="1"/>
  <c r="AC44" i="1"/>
  <c r="AD44" i="1"/>
  <c r="AE44" i="1"/>
  <c r="AF44" i="1"/>
  <c r="AG44" i="1"/>
  <c r="AH44" i="1"/>
  <c r="AI44" i="1"/>
  <c r="AJ44" i="1"/>
  <c r="AK44" i="1"/>
  <c r="AL44" i="1"/>
  <c r="AM44" i="1"/>
  <c r="AN44" i="1"/>
  <c r="AO44" i="1"/>
  <c r="AP44" i="1"/>
  <c r="AQ44" i="1"/>
  <c r="AR44" i="1"/>
  <c r="AS44" i="1"/>
  <c r="AT44" i="1"/>
  <c r="AU44" i="1"/>
  <c r="AV44" i="1"/>
  <c r="AW44" i="1"/>
  <c r="AX44" i="1"/>
  <c r="AY44" i="1"/>
  <c r="AZ44" i="1"/>
  <c r="BA44" i="1"/>
  <c r="V45" i="1"/>
  <c r="W45" i="1"/>
  <c r="X45" i="1"/>
  <c r="Y45" i="1"/>
  <c r="Z45" i="1"/>
  <c r="AA45" i="1"/>
  <c r="AB45" i="1"/>
  <c r="AC45" i="1"/>
  <c r="AD45" i="1"/>
  <c r="AE45" i="1"/>
  <c r="AF45" i="1"/>
  <c r="AG45" i="1"/>
  <c r="AH45" i="1"/>
  <c r="AI45" i="1"/>
  <c r="AJ45" i="1"/>
  <c r="AK45" i="1"/>
  <c r="AL45" i="1"/>
  <c r="AM45" i="1"/>
  <c r="AN45" i="1"/>
  <c r="AO45" i="1"/>
  <c r="AP45" i="1"/>
  <c r="AQ45" i="1"/>
  <c r="AR45" i="1"/>
  <c r="AS45" i="1"/>
  <c r="AT45" i="1"/>
  <c r="AU45" i="1"/>
  <c r="AV45" i="1"/>
  <c r="AW45" i="1"/>
  <c r="AX45" i="1"/>
  <c r="AY45" i="1"/>
  <c r="AZ45" i="1"/>
  <c r="BA45" i="1"/>
  <c r="AJ21" i="1"/>
  <c r="AK21" i="1"/>
  <c r="AL21" i="1"/>
  <c r="AM21" i="1"/>
  <c r="AN21" i="1"/>
  <c r="AO21" i="1"/>
  <c r="AP21" i="1"/>
  <c r="AQ21" i="1"/>
  <c r="AR21" i="1"/>
  <c r="AS21" i="1"/>
  <c r="AT21" i="1"/>
  <c r="AU21" i="1"/>
  <c r="AV21" i="1"/>
  <c r="AW21" i="1"/>
  <c r="AX21" i="1"/>
  <c r="AY21" i="1"/>
  <c r="AZ21" i="1"/>
  <c r="BA21" i="1"/>
  <c r="AJ22" i="1"/>
  <c r="AK22" i="1"/>
  <c r="AL22" i="1"/>
  <c r="AM22" i="1"/>
  <c r="AN22" i="1"/>
  <c r="AO22" i="1"/>
  <c r="AP22" i="1"/>
  <c r="AQ22" i="1"/>
  <c r="AR22" i="1"/>
  <c r="AS22" i="1"/>
  <c r="AT22" i="1"/>
  <c r="AU22" i="1"/>
  <c r="AV22" i="1"/>
  <c r="AW22" i="1"/>
  <c r="AX22" i="1"/>
  <c r="AY22" i="1"/>
  <c r="AZ22" i="1"/>
  <c r="BA22" i="1"/>
  <c r="AJ23" i="1"/>
  <c r="AK23" i="1"/>
  <c r="AL23" i="1"/>
  <c r="AM23" i="1"/>
  <c r="AN23" i="1"/>
  <c r="AO23" i="1"/>
  <c r="AP23" i="1"/>
  <c r="AQ23" i="1"/>
  <c r="AR23" i="1"/>
  <c r="AS23" i="1"/>
  <c r="AT23" i="1"/>
  <c r="AU23" i="1"/>
  <c r="AV23" i="1"/>
  <c r="AW23" i="1"/>
  <c r="AX23" i="1"/>
  <c r="AY23" i="1"/>
  <c r="AZ23" i="1"/>
  <c r="BA23" i="1"/>
  <c r="AJ24" i="1"/>
  <c r="AK24" i="1"/>
  <c r="AL24" i="1"/>
  <c r="AM24" i="1"/>
  <c r="AN24" i="1"/>
  <c r="AO24" i="1"/>
  <c r="AP24" i="1"/>
  <c r="AQ24" i="1"/>
  <c r="AR24" i="1"/>
  <c r="AS24" i="1"/>
  <c r="AT24" i="1"/>
  <c r="AU24" i="1"/>
  <c r="AV24" i="1"/>
  <c r="AW24" i="1"/>
  <c r="AX24" i="1"/>
  <c r="AY24" i="1"/>
  <c r="AZ24" i="1"/>
  <c r="BA24" i="1"/>
  <c r="AJ25" i="1"/>
  <c r="AK25" i="1"/>
  <c r="AL25" i="1"/>
  <c r="AM25" i="1"/>
  <c r="AN25" i="1"/>
  <c r="AO25" i="1"/>
  <c r="AP25" i="1"/>
  <c r="AQ25" i="1"/>
  <c r="AR25" i="1"/>
  <c r="AS25" i="1"/>
  <c r="AT25" i="1"/>
  <c r="AU25" i="1"/>
  <c r="AV25" i="1"/>
  <c r="AW25" i="1"/>
  <c r="AX25" i="1"/>
  <c r="AY25" i="1"/>
  <c r="AZ25" i="1"/>
  <c r="BA25" i="1"/>
  <c r="AJ26" i="1"/>
  <c r="AK26" i="1"/>
  <c r="AL26" i="1"/>
  <c r="AM26" i="1"/>
  <c r="AN26" i="1"/>
  <c r="AO26" i="1"/>
  <c r="AP26" i="1"/>
  <c r="AQ26" i="1"/>
  <c r="AR26" i="1"/>
  <c r="AS26" i="1"/>
  <c r="AT26" i="1"/>
  <c r="AU26" i="1"/>
  <c r="AV26" i="1"/>
  <c r="AW26" i="1"/>
  <c r="AX26" i="1"/>
  <c r="AY26" i="1"/>
  <c r="AZ26" i="1"/>
  <c r="BA26" i="1"/>
  <c r="AJ27" i="1"/>
  <c r="AK27" i="1"/>
  <c r="AL27" i="1"/>
  <c r="AM27" i="1"/>
  <c r="AN27" i="1"/>
  <c r="AO27" i="1"/>
  <c r="AP27" i="1"/>
  <c r="AQ27" i="1"/>
  <c r="AR27" i="1"/>
  <c r="AS27" i="1"/>
  <c r="AT27" i="1"/>
  <c r="AU27" i="1"/>
  <c r="AV27" i="1"/>
  <c r="AW27" i="1"/>
  <c r="AX27" i="1"/>
  <c r="AY27" i="1"/>
  <c r="AZ27" i="1"/>
  <c r="BA27" i="1"/>
  <c r="AJ28" i="1"/>
  <c r="AK28" i="1"/>
  <c r="AL28" i="1"/>
  <c r="AM28" i="1"/>
  <c r="AN28" i="1"/>
  <c r="AO28" i="1"/>
  <c r="AP28" i="1"/>
  <c r="AQ28" i="1"/>
  <c r="AR28" i="1"/>
  <c r="AS28" i="1"/>
  <c r="AT28" i="1"/>
  <c r="AU28" i="1"/>
  <c r="AV28" i="1"/>
  <c r="AW28" i="1"/>
  <c r="AX28" i="1"/>
  <c r="AY28" i="1"/>
  <c r="AZ28" i="1"/>
  <c r="BA28" i="1"/>
  <c r="AJ29" i="1"/>
  <c r="AK29" i="1"/>
  <c r="AL29" i="1"/>
  <c r="AM29" i="1"/>
  <c r="AN29" i="1"/>
  <c r="AO29" i="1"/>
  <c r="AP29" i="1"/>
  <c r="AQ29" i="1"/>
  <c r="AR29" i="1"/>
  <c r="AS29" i="1"/>
  <c r="AT29" i="1"/>
  <c r="AU29" i="1"/>
  <c r="AV29" i="1"/>
  <c r="AW29" i="1"/>
  <c r="AX29" i="1"/>
  <c r="AY29" i="1"/>
  <c r="AZ29" i="1"/>
  <c r="BA29" i="1"/>
  <c r="AJ30" i="1"/>
  <c r="AK30" i="1"/>
  <c r="AL30" i="1"/>
  <c r="AM30" i="1"/>
  <c r="AN30" i="1"/>
  <c r="AO30" i="1"/>
  <c r="AP30" i="1"/>
  <c r="AQ30" i="1"/>
  <c r="AR30" i="1"/>
  <c r="AS30" i="1"/>
  <c r="AT30" i="1"/>
  <c r="AU30" i="1"/>
  <c r="AV30" i="1"/>
  <c r="AW30" i="1"/>
  <c r="AX30" i="1"/>
  <c r="AY30" i="1"/>
  <c r="AZ30" i="1"/>
  <c r="BA30" i="1"/>
  <c r="AJ31" i="1"/>
  <c r="AK31" i="1"/>
  <c r="AL31" i="1"/>
  <c r="AM31" i="1"/>
  <c r="AN31" i="1"/>
  <c r="AO31" i="1"/>
  <c r="AP31" i="1"/>
  <c r="AQ31" i="1"/>
  <c r="AR31" i="1"/>
  <c r="AS31" i="1"/>
  <c r="AT31" i="1"/>
  <c r="AU31" i="1"/>
  <c r="AV31" i="1"/>
  <c r="AW31" i="1"/>
  <c r="AX31" i="1"/>
  <c r="AY31" i="1"/>
  <c r="AZ31" i="1"/>
  <c r="BA31" i="1"/>
  <c r="AJ32" i="1"/>
  <c r="AK32" i="1"/>
  <c r="AL32" i="1"/>
  <c r="AM32" i="1"/>
  <c r="AN32" i="1"/>
  <c r="AO32" i="1"/>
  <c r="AP32" i="1"/>
  <c r="AQ32" i="1"/>
  <c r="AR32" i="1"/>
  <c r="AS32" i="1"/>
  <c r="AT32" i="1"/>
  <c r="AU32" i="1"/>
  <c r="AV32" i="1"/>
  <c r="AW32" i="1"/>
  <c r="AX32" i="1"/>
  <c r="AY32" i="1"/>
  <c r="AZ32" i="1"/>
  <c r="BA32" i="1"/>
  <c r="AJ33" i="1"/>
  <c r="AK33" i="1"/>
  <c r="AL33" i="1"/>
  <c r="AM33" i="1"/>
  <c r="AN33" i="1"/>
  <c r="AO33" i="1"/>
  <c r="AP33" i="1"/>
  <c r="AQ33" i="1"/>
  <c r="AR33" i="1"/>
  <c r="AS33" i="1"/>
  <c r="AT33" i="1"/>
  <c r="AU33" i="1"/>
  <c r="AV33" i="1"/>
  <c r="AW33" i="1"/>
  <c r="AX33" i="1"/>
  <c r="AY33" i="1"/>
  <c r="AZ33" i="1"/>
  <c r="BA33" i="1"/>
  <c r="AJ34" i="1"/>
  <c r="AK34" i="1"/>
  <c r="AL34" i="1"/>
  <c r="AM34" i="1"/>
  <c r="AN34" i="1"/>
  <c r="AO34" i="1"/>
  <c r="AP34" i="1"/>
  <c r="AQ34" i="1"/>
  <c r="AR34" i="1"/>
  <c r="AS34" i="1"/>
  <c r="AT34" i="1"/>
  <c r="AU34" i="1"/>
  <c r="AV34" i="1"/>
  <c r="AW34" i="1"/>
  <c r="AX34" i="1"/>
  <c r="AY34" i="1"/>
  <c r="AZ34" i="1"/>
  <c r="BA34" i="1"/>
  <c r="AJ35" i="1"/>
  <c r="AK35" i="1"/>
  <c r="AL35" i="1"/>
  <c r="AM35" i="1"/>
  <c r="AN35" i="1"/>
  <c r="AO35" i="1"/>
  <c r="AP35" i="1"/>
  <c r="AQ35" i="1"/>
  <c r="AR35" i="1"/>
  <c r="AS35" i="1"/>
  <c r="AT35" i="1"/>
  <c r="AU35" i="1"/>
  <c r="AV35" i="1"/>
  <c r="AW35" i="1"/>
  <c r="AX35" i="1"/>
  <c r="AY35" i="1"/>
  <c r="AZ35" i="1"/>
  <c r="BA35" i="1"/>
  <c r="AJ36" i="1"/>
  <c r="AK36" i="1"/>
  <c r="AL36" i="1"/>
  <c r="AM36" i="1"/>
  <c r="AN36" i="1"/>
  <c r="AO36" i="1"/>
  <c r="AP36" i="1"/>
  <c r="AQ36" i="1"/>
  <c r="AR36" i="1"/>
  <c r="AS36" i="1"/>
  <c r="AT36" i="1"/>
  <c r="AU36" i="1"/>
  <c r="AV36" i="1"/>
  <c r="AW36" i="1"/>
  <c r="AX36" i="1"/>
  <c r="AY36" i="1"/>
  <c r="AZ36" i="1"/>
  <c r="BA36" i="1"/>
  <c r="AJ37" i="1"/>
  <c r="AK37" i="1"/>
  <c r="AL37" i="1"/>
  <c r="AM37" i="1"/>
  <c r="AN37" i="1"/>
  <c r="AO37" i="1"/>
  <c r="AP37" i="1"/>
  <c r="AQ37" i="1"/>
  <c r="AR37" i="1"/>
  <c r="AS37" i="1"/>
  <c r="AT37" i="1"/>
  <c r="AU37" i="1"/>
  <c r="AV37" i="1"/>
  <c r="AW37" i="1"/>
  <c r="AX37" i="1"/>
  <c r="AY37" i="1"/>
  <c r="AZ37" i="1"/>
  <c r="BA37" i="1"/>
  <c r="AJ38" i="1"/>
  <c r="AK38" i="1"/>
  <c r="AL38" i="1"/>
  <c r="AM38" i="1"/>
  <c r="AN38" i="1"/>
  <c r="AO38" i="1"/>
  <c r="AP38" i="1"/>
  <c r="AQ38" i="1"/>
  <c r="AR38" i="1"/>
  <c r="AS38" i="1"/>
  <c r="AT38" i="1"/>
  <c r="AU38" i="1"/>
  <c r="AV38" i="1"/>
  <c r="AW38" i="1"/>
  <c r="AX38" i="1"/>
  <c r="AY38" i="1"/>
  <c r="AZ38" i="1"/>
  <c r="BA38" i="1"/>
  <c r="AJ39" i="1"/>
  <c r="AK39" i="1"/>
  <c r="AL39" i="1"/>
  <c r="AM39" i="1"/>
  <c r="AN39" i="1"/>
  <c r="AO39" i="1"/>
  <c r="AP39" i="1"/>
  <c r="AQ39" i="1"/>
  <c r="AR39" i="1"/>
  <c r="AS39" i="1"/>
  <c r="AT39" i="1"/>
  <c r="AU39" i="1"/>
  <c r="AV39" i="1"/>
  <c r="AW39" i="1"/>
  <c r="AX39" i="1"/>
  <c r="AY39" i="1"/>
  <c r="AZ39" i="1"/>
  <c r="BA39" i="1"/>
  <c r="AJ40" i="1"/>
  <c r="AK40" i="1"/>
  <c r="AL40" i="1"/>
  <c r="AM40" i="1"/>
  <c r="AN40" i="1"/>
  <c r="AO40" i="1"/>
  <c r="AP40" i="1"/>
  <c r="AQ40" i="1"/>
  <c r="AR40" i="1"/>
  <c r="AS40" i="1"/>
  <c r="AT40" i="1"/>
  <c r="AU40" i="1"/>
  <c r="AV40" i="1"/>
  <c r="AW40" i="1"/>
  <c r="AX40" i="1"/>
  <c r="AY40" i="1"/>
  <c r="AZ40" i="1"/>
  <c r="BA40" i="1"/>
  <c r="BA20" i="1"/>
  <c r="AZ20" i="1"/>
  <c r="AY20" i="1"/>
  <c r="AX20" i="1"/>
  <c r="AW20" i="1"/>
  <c r="AV20" i="1"/>
  <c r="AU20" i="1"/>
  <c r="AT20" i="1"/>
  <c r="AS20" i="1"/>
  <c r="AR20" i="1"/>
  <c r="AQ20" i="1"/>
  <c r="AP20" i="1"/>
  <c r="AO20" i="1"/>
  <c r="AN20" i="1"/>
  <c r="AM20" i="1"/>
  <c r="AL20" i="1"/>
  <c r="AK20" i="1"/>
  <c r="AJ20" i="1"/>
  <c r="V20" i="1"/>
  <c r="W21" i="1"/>
  <c r="X21" i="1"/>
  <c r="Y21" i="1"/>
  <c r="Z21" i="1"/>
  <c r="AA21" i="1"/>
  <c r="AB21" i="1"/>
  <c r="AC21" i="1"/>
  <c r="AD21" i="1"/>
  <c r="AE21" i="1"/>
  <c r="AF21" i="1"/>
  <c r="AG21" i="1"/>
  <c r="AH21" i="1"/>
  <c r="AI21" i="1"/>
  <c r="W22" i="1"/>
  <c r="X22" i="1"/>
  <c r="Y22" i="1"/>
  <c r="Z22" i="1"/>
  <c r="AA22" i="1"/>
  <c r="AB22" i="1"/>
  <c r="AC22" i="1"/>
  <c r="AD22" i="1"/>
  <c r="AE22" i="1"/>
  <c r="AF22" i="1"/>
  <c r="AG22" i="1"/>
  <c r="AH22" i="1"/>
  <c r="AI22" i="1"/>
  <c r="W23" i="1"/>
  <c r="X23" i="1"/>
  <c r="Y23" i="1"/>
  <c r="Z23" i="1"/>
  <c r="AA23" i="1"/>
  <c r="AB23" i="1"/>
  <c r="AC23" i="1"/>
  <c r="AD23" i="1"/>
  <c r="AE23" i="1"/>
  <c r="AF23" i="1"/>
  <c r="AG23" i="1"/>
  <c r="AH23" i="1"/>
  <c r="AI23" i="1"/>
  <c r="W24" i="1"/>
  <c r="X24" i="1"/>
  <c r="Y24" i="1"/>
  <c r="Z24" i="1"/>
  <c r="AA24" i="1"/>
  <c r="AB24" i="1"/>
  <c r="AC24" i="1"/>
  <c r="AD24" i="1"/>
  <c r="AE24" i="1"/>
  <c r="AF24" i="1"/>
  <c r="AG24" i="1"/>
  <c r="AH24" i="1"/>
  <c r="AI24" i="1"/>
  <c r="W25" i="1"/>
  <c r="X25" i="1"/>
  <c r="Y25" i="1"/>
  <c r="Z25" i="1"/>
  <c r="AA25" i="1"/>
  <c r="AB25" i="1"/>
  <c r="AC25" i="1"/>
  <c r="AD25" i="1"/>
  <c r="AE25" i="1"/>
  <c r="AF25" i="1"/>
  <c r="AG25" i="1"/>
  <c r="AH25" i="1"/>
  <c r="AI25" i="1"/>
  <c r="W26" i="1"/>
  <c r="X26" i="1"/>
  <c r="Y26" i="1"/>
  <c r="Z26" i="1"/>
  <c r="AA26" i="1"/>
  <c r="AB26" i="1"/>
  <c r="AC26" i="1"/>
  <c r="AD26" i="1"/>
  <c r="AE26" i="1"/>
  <c r="AF26" i="1"/>
  <c r="AG26" i="1"/>
  <c r="AH26" i="1"/>
  <c r="AI26" i="1"/>
  <c r="W27" i="1"/>
  <c r="X27" i="1"/>
  <c r="Y27" i="1"/>
  <c r="Z27" i="1"/>
  <c r="AA27" i="1"/>
  <c r="AB27" i="1"/>
  <c r="AC27" i="1"/>
  <c r="AD27" i="1"/>
  <c r="AE27" i="1"/>
  <c r="AF27" i="1"/>
  <c r="AG27" i="1"/>
  <c r="AH27" i="1"/>
  <c r="AI27" i="1"/>
  <c r="W28" i="1"/>
  <c r="X28" i="1"/>
  <c r="Y28" i="1"/>
  <c r="Z28" i="1"/>
  <c r="AA28" i="1"/>
  <c r="AB28" i="1"/>
  <c r="AC28" i="1"/>
  <c r="AD28" i="1"/>
  <c r="AE28" i="1"/>
  <c r="AF28" i="1"/>
  <c r="AG28" i="1"/>
  <c r="AH28" i="1"/>
  <c r="AI28" i="1"/>
  <c r="W29" i="1"/>
  <c r="X29" i="1"/>
  <c r="Y29" i="1"/>
  <c r="Z29" i="1"/>
  <c r="AA29" i="1"/>
  <c r="AB29" i="1"/>
  <c r="AC29" i="1"/>
  <c r="AD29" i="1"/>
  <c r="AE29" i="1"/>
  <c r="AF29" i="1"/>
  <c r="AG29" i="1"/>
  <c r="AH29" i="1"/>
  <c r="AI29" i="1"/>
  <c r="W30" i="1"/>
  <c r="X30" i="1"/>
  <c r="Y30" i="1"/>
  <c r="Z30" i="1"/>
  <c r="AA30" i="1"/>
  <c r="AB30" i="1"/>
  <c r="AC30" i="1"/>
  <c r="AD30" i="1"/>
  <c r="AE30" i="1"/>
  <c r="AF30" i="1"/>
  <c r="AG30" i="1"/>
  <c r="AH30" i="1"/>
  <c r="AI30" i="1"/>
  <c r="W31" i="1"/>
  <c r="X31" i="1"/>
  <c r="Y31" i="1"/>
  <c r="Z31" i="1"/>
  <c r="AA31" i="1"/>
  <c r="AB31" i="1"/>
  <c r="AC31" i="1"/>
  <c r="AD31" i="1"/>
  <c r="AE31" i="1"/>
  <c r="AF31" i="1"/>
  <c r="AG31" i="1"/>
  <c r="AH31" i="1"/>
  <c r="AI31" i="1"/>
  <c r="W32" i="1"/>
  <c r="X32" i="1"/>
  <c r="Y32" i="1"/>
  <c r="Z32" i="1"/>
  <c r="AA32" i="1"/>
  <c r="AB32" i="1"/>
  <c r="AC32" i="1"/>
  <c r="AD32" i="1"/>
  <c r="AE32" i="1"/>
  <c r="AF32" i="1"/>
  <c r="AG32" i="1"/>
  <c r="AH32" i="1"/>
  <c r="AI32" i="1"/>
  <c r="W33" i="1"/>
  <c r="X33" i="1"/>
  <c r="Y33" i="1"/>
  <c r="Z33" i="1"/>
  <c r="AA33" i="1"/>
  <c r="AB33" i="1"/>
  <c r="AC33" i="1"/>
  <c r="AD33" i="1"/>
  <c r="AE33" i="1"/>
  <c r="AF33" i="1"/>
  <c r="AG33" i="1"/>
  <c r="AH33" i="1"/>
  <c r="AI33" i="1"/>
  <c r="W34" i="1"/>
  <c r="X34" i="1"/>
  <c r="Y34" i="1"/>
  <c r="Z34" i="1"/>
  <c r="AA34" i="1"/>
  <c r="AB34" i="1"/>
  <c r="AC34" i="1"/>
  <c r="AD34" i="1"/>
  <c r="AE34" i="1"/>
  <c r="AF34" i="1"/>
  <c r="AG34" i="1"/>
  <c r="AH34" i="1"/>
  <c r="AI34" i="1"/>
  <c r="W35" i="1"/>
  <c r="X35" i="1"/>
  <c r="Y35" i="1"/>
  <c r="Z35" i="1"/>
  <c r="AA35" i="1"/>
  <c r="AB35" i="1"/>
  <c r="AC35" i="1"/>
  <c r="AD35" i="1"/>
  <c r="AE35" i="1"/>
  <c r="AF35" i="1"/>
  <c r="AG35" i="1"/>
  <c r="AH35" i="1"/>
  <c r="AI35" i="1"/>
  <c r="W36" i="1"/>
  <c r="X36" i="1"/>
  <c r="Y36" i="1"/>
  <c r="Z36" i="1"/>
  <c r="AA36" i="1"/>
  <c r="AB36" i="1"/>
  <c r="AC36" i="1"/>
  <c r="AD36" i="1"/>
  <c r="AE36" i="1"/>
  <c r="AF36" i="1"/>
  <c r="AG36" i="1"/>
  <c r="AH36" i="1"/>
  <c r="AI36" i="1"/>
  <c r="W37" i="1"/>
  <c r="X37" i="1"/>
  <c r="Y37" i="1"/>
  <c r="Z37" i="1"/>
  <c r="AA37" i="1"/>
  <c r="AB37" i="1"/>
  <c r="AC37" i="1"/>
  <c r="AD37" i="1"/>
  <c r="AE37" i="1"/>
  <c r="AF37" i="1"/>
  <c r="AG37" i="1"/>
  <c r="AH37" i="1"/>
  <c r="AI37" i="1"/>
  <c r="W38" i="1"/>
  <c r="X38" i="1"/>
  <c r="Y38" i="1"/>
  <c r="Z38" i="1"/>
  <c r="AA38" i="1"/>
  <c r="AB38" i="1"/>
  <c r="AC38" i="1"/>
  <c r="AD38" i="1"/>
  <c r="AE38" i="1"/>
  <c r="AF38" i="1"/>
  <c r="AG38" i="1"/>
  <c r="AH38" i="1"/>
  <c r="AI38" i="1"/>
  <c r="W39" i="1"/>
  <c r="X39" i="1"/>
  <c r="Y39" i="1"/>
  <c r="Z39" i="1"/>
  <c r="AA39" i="1"/>
  <c r="AB39" i="1"/>
  <c r="AC39" i="1"/>
  <c r="AD39" i="1"/>
  <c r="AE39" i="1"/>
  <c r="AF39" i="1"/>
  <c r="AG39" i="1"/>
  <c r="AH39" i="1"/>
  <c r="AI39" i="1"/>
  <c r="W40" i="1"/>
  <c r="X40" i="1"/>
  <c r="Y40" i="1"/>
  <c r="Z40" i="1"/>
  <c r="AA40" i="1"/>
  <c r="AB40" i="1"/>
  <c r="AC40" i="1"/>
  <c r="AD40" i="1"/>
  <c r="AE40" i="1"/>
  <c r="AF40" i="1"/>
  <c r="AG40" i="1"/>
  <c r="AH40" i="1"/>
  <c r="AI40" i="1"/>
  <c r="AI20" i="1"/>
  <c r="AH20" i="1"/>
  <c r="AG20" i="1"/>
  <c r="AF20" i="1"/>
  <c r="AE20" i="1"/>
  <c r="AD20" i="1"/>
  <c r="AC20" i="1"/>
  <c r="AB20" i="1"/>
  <c r="AA20" i="1"/>
  <c r="Z20" i="1"/>
  <c r="Y20" i="1"/>
  <c r="X20" i="1"/>
  <c r="W20" i="1"/>
  <c r="V21" i="1"/>
  <c r="V22" i="1"/>
  <c r="V23" i="1"/>
  <c r="V24" i="1"/>
  <c r="V25" i="1"/>
  <c r="V26" i="1"/>
  <c r="V27" i="1"/>
  <c r="V28" i="1"/>
  <c r="V29" i="1"/>
  <c r="V30" i="1"/>
  <c r="V31" i="1"/>
  <c r="V32" i="1"/>
  <c r="V33" i="1"/>
  <c r="V34" i="1"/>
  <c r="V35" i="1"/>
  <c r="V36" i="1"/>
  <c r="V37" i="1"/>
  <c r="V38" i="1"/>
  <c r="V39" i="1"/>
  <c r="V40" i="1"/>
  <c r="D5" i="4" l="1"/>
  <c r="D42" i="4"/>
  <c r="B41" i="4"/>
  <c r="B40" i="4"/>
  <c r="C41" i="4"/>
  <c r="D41" i="4"/>
  <c r="B42" i="4"/>
  <c r="C42" i="4"/>
  <c r="D40" i="4"/>
  <c r="C40" i="4"/>
  <c r="I29" i="4"/>
  <c r="H30" i="4"/>
  <c r="I30" i="4"/>
  <c r="I28" i="4"/>
  <c r="H28" i="4"/>
  <c r="G29" i="4"/>
  <c r="G28" i="4"/>
  <c r="H29" i="4"/>
  <c r="G30" i="4"/>
  <c r="H40" i="4"/>
  <c r="H41" i="4"/>
  <c r="I41" i="4"/>
  <c r="G42" i="4"/>
  <c r="H42" i="4"/>
  <c r="I42" i="4"/>
  <c r="I40" i="4"/>
  <c r="G41" i="4"/>
  <c r="G40" i="4"/>
  <c r="D46" i="4"/>
  <c r="B46" i="4"/>
  <c r="C47" i="4"/>
  <c r="D47" i="4"/>
  <c r="B48" i="4"/>
  <c r="C48" i="4"/>
  <c r="D48" i="4"/>
  <c r="C46" i="4"/>
  <c r="B47" i="4"/>
  <c r="B36" i="4"/>
  <c r="D34" i="4"/>
  <c r="C34" i="4"/>
  <c r="B35" i="4"/>
  <c r="B34" i="4"/>
  <c r="C35" i="4"/>
  <c r="D35" i="4"/>
  <c r="C36" i="4"/>
  <c r="D36" i="4"/>
  <c r="H36" i="4"/>
  <c r="I34" i="4"/>
  <c r="H34" i="4"/>
  <c r="G35" i="4"/>
  <c r="G34" i="4"/>
  <c r="H35" i="4"/>
  <c r="I35" i="4"/>
  <c r="G36" i="4"/>
  <c r="I36" i="4"/>
  <c r="G47" i="4"/>
  <c r="G46" i="4"/>
  <c r="G48" i="4"/>
  <c r="H48" i="4"/>
  <c r="I48" i="4"/>
  <c r="I46" i="4"/>
  <c r="H46" i="4"/>
  <c r="H47" i="4"/>
  <c r="I47" i="4"/>
  <c r="H96" i="4"/>
  <c r="I94" i="4"/>
  <c r="H94" i="4"/>
  <c r="G95" i="4"/>
  <c r="G94" i="4"/>
  <c r="G96" i="4"/>
  <c r="I96" i="4"/>
  <c r="H95" i="4"/>
  <c r="I95" i="4"/>
  <c r="G90" i="4"/>
  <c r="H88" i="4"/>
  <c r="H90" i="4"/>
  <c r="I90" i="4"/>
  <c r="I88" i="4"/>
  <c r="G89" i="4"/>
  <c r="G88" i="4"/>
  <c r="H89" i="4"/>
  <c r="I89" i="4"/>
  <c r="D95" i="4"/>
  <c r="C96" i="4"/>
  <c r="D96" i="4"/>
  <c r="D94" i="4"/>
  <c r="B94" i="4"/>
  <c r="C95" i="4"/>
  <c r="B96" i="4"/>
  <c r="C94" i="4"/>
  <c r="B95" i="4"/>
  <c r="C89" i="4"/>
  <c r="D90" i="4"/>
  <c r="B89" i="4"/>
  <c r="D89" i="4"/>
  <c r="B90" i="4"/>
  <c r="C90" i="4"/>
  <c r="D88" i="4"/>
  <c r="C88" i="4"/>
  <c r="B88" i="4"/>
  <c r="G107" i="4"/>
  <c r="G106" i="4"/>
  <c r="G108" i="4"/>
  <c r="H108" i="4"/>
  <c r="H107" i="4"/>
  <c r="I107" i="4"/>
  <c r="I108" i="4"/>
  <c r="I106" i="4"/>
  <c r="H106" i="4"/>
  <c r="G83" i="4"/>
  <c r="G82" i="4"/>
  <c r="I83" i="4"/>
  <c r="G84" i="4"/>
  <c r="H84" i="4"/>
  <c r="H82" i="4"/>
  <c r="H83" i="4"/>
  <c r="I84" i="4"/>
  <c r="I82" i="4"/>
  <c r="H100" i="4"/>
  <c r="H101" i="4"/>
  <c r="G102" i="4"/>
  <c r="I100" i="4"/>
  <c r="G101" i="4"/>
  <c r="G100" i="4"/>
  <c r="I101" i="4"/>
  <c r="H102" i="4"/>
  <c r="I102" i="4"/>
  <c r="H76" i="4"/>
  <c r="G78" i="4"/>
  <c r="G77" i="4"/>
  <c r="G76" i="4"/>
  <c r="H77" i="4"/>
  <c r="I77" i="4"/>
  <c r="H78" i="4"/>
  <c r="I78" i="4"/>
  <c r="I76" i="4"/>
  <c r="D102" i="4"/>
  <c r="B101" i="4"/>
  <c r="C101" i="4"/>
  <c r="D100" i="4"/>
  <c r="C100" i="4"/>
  <c r="B100" i="4"/>
  <c r="D101" i="4"/>
  <c r="B102" i="4"/>
  <c r="C102" i="4"/>
  <c r="D106" i="4"/>
  <c r="B106" i="4"/>
  <c r="D107" i="4"/>
  <c r="D108" i="4"/>
  <c r="C106" i="4"/>
  <c r="B107" i="4"/>
  <c r="C107" i="4"/>
  <c r="B108" i="4"/>
  <c r="C108" i="4"/>
  <c r="D82" i="4"/>
  <c r="B83" i="4"/>
  <c r="C83" i="4"/>
  <c r="D83" i="4"/>
  <c r="C84" i="4"/>
  <c r="D84" i="4"/>
  <c r="C82" i="4"/>
  <c r="B82" i="4"/>
  <c r="B84" i="4"/>
  <c r="B69" i="4"/>
  <c r="D71" i="4"/>
  <c r="C69" i="4"/>
  <c r="B72" i="4"/>
  <c r="D69" i="4"/>
  <c r="C72" i="4"/>
  <c r="D70" i="4"/>
  <c r="B71" i="4"/>
  <c r="B70" i="4"/>
  <c r="D72" i="4"/>
  <c r="C70" i="4"/>
  <c r="D68" i="4"/>
  <c r="C68" i="4"/>
  <c r="B68" i="4"/>
  <c r="C71" i="4"/>
  <c r="H61" i="4"/>
  <c r="G64" i="4"/>
  <c r="I61" i="4"/>
  <c r="H64" i="4"/>
  <c r="G62" i="4"/>
  <c r="I64" i="4"/>
  <c r="G60" i="4"/>
  <c r="G61" i="4"/>
  <c r="H62" i="4"/>
  <c r="I60" i="4"/>
  <c r="I62" i="4"/>
  <c r="H60" i="4"/>
  <c r="G63" i="4"/>
  <c r="H63" i="4"/>
  <c r="I63" i="4"/>
  <c r="G55" i="4"/>
  <c r="G52" i="4"/>
  <c r="H55" i="4"/>
  <c r="G53" i="4"/>
  <c r="I55" i="4"/>
  <c r="I56" i="4"/>
  <c r="I52" i="4"/>
  <c r="H52" i="4"/>
  <c r="H53" i="4"/>
  <c r="G56" i="4"/>
  <c r="I53" i="4"/>
  <c r="H56" i="4"/>
  <c r="G54" i="4"/>
  <c r="H54" i="4"/>
  <c r="I54" i="4"/>
  <c r="B77" i="4"/>
  <c r="B76" i="4"/>
  <c r="C77" i="4"/>
  <c r="D77" i="4"/>
  <c r="B78" i="4"/>
  <c r="C78" i="4"/>
  <c r="D78" i="4"/>
  <c r="D76" i="4"/>
  <c r="C76" i="4"/>
  <c r="H70" i="4"/>
  <c r="G72" i="4"/>
  <c r="I70" i="4"/>
  <c r="H72" i="4"/>
  <c r="G71" i="4"/>
  <c r="I69" i="4"/>
  <c r="G70" i="4"/>
  <c r="G68" i="4"/>
  <c r="I72" i="4"/>
  <c r="H71" i="4"/>
  <c r="G69" i="4"/>
  <c r="I71" i="4"/>
  <c r="H69" i="4"/>
  <c r="I68" i="4"/>
  <c r="H68" i="4"/>
  <c r="B55" i="4"/>
  <c r="C55" i="4"/>
  <c r="B53" i="4"/>
  <c r="D55" i="4"/>
  <c r="D52" i="4"/>
  <c r="C53" i="4"/>
  <c r="B56" i="4"/>
  <c r="D53" i="4"/>
  <c r="C56" i="4"/>
  <c r="B54" i="4"/>
  <c r="D56" i="4"/>
  <c r="C54" i="4"/>
  <c r="D54" i="4"/>
  <c r="D61" i="4"/>
  <c r="C64" i="4"/>
  <c r="C60" i="4"/>
  <c r="B62" i="4"/>
  <c r="D64" i="4"/>
  <c r="B60" i="4"/>
  <c r="C62" i="4"/>
  <c r="B63" i="4"/>
  <c r="B61" i="4"/>
  <c r="B64" i="4"/>
  <c r="D60" i="4"/>
  <c r="D62" i="4"/>
  <c r="C63" i="4"/>
  <c r="D63" i="4"/>
  <c r="C61" i="4"/>
  <c r="C52" i="4"/>
  <c r="B52" i="4"/>
  <c r="B29" i="4"/>
  <c r="B28" i="4"/>
  <c r="C29" i="4"/>
  <c r="D29" i="4"/>
  <c r="B30" i="4"/>
  <c r="C30" i="4"/>
  <c r="D30" i="4"/>
  <c r="D28" i="4"/>
  <c r="C28" i="4"/>
  <c r="G21" i="4"/>
  <c r="I23" i="4"/>
  <c r="G22" i="4"/>
  <c r="I24" i="4"/>
  <c r="H22" i="4"/>
  <c r="I20" i="4"/>
  <c r="I22" i="4"/>
  <c r="H20" i="4"/>
  <c r="G23" i="4"/>
  <c r="G20" i="4"/>
  <c r="H23" i="4"/>
  <c r="H21" i="4"/>
  <c r="G24" i="4"/>
  <c r="I21" i="4"/>
  <c r="H24" i="4"/>
  <c r="G13" i="4"/>
  <c r="I15" i="4"/>
  <c r="H13" i="4"/>
  <c r="G16" i="4"/>
  <c r="I13" i="4"/>
  <c r="H16" i="4"/>
  <c r="H14" i="4"/>
  <c r="I12" i="4"/>
  <c r="I14" i="4"/>
  <c r="H12" i="4"/>
  <c r="G15" i="4"/>
  <c r="G12" i="4"/>
  <c r="G14" i="4"/>
  <c r="I16" i="4"/>
  <c r="H15" i="4"/>
  <c r="G5" i="4"/>
  <c r="I7" i="4"/>
  <c r="H5" i="4"/>
  <c r="G8" i="4"/>
  <c r="I5" i="4"/>
  <c r="H8" i="4"/>
  <c r="G6" i="4"/>
  <c r="I8" i="4"/>
  <c r="H6" i="4"/>
  <c r="I4" i="4"/>
  <c r="I6" i="4"/>
  <c r="H4" i="4"/>
  <c r="G7" i="4"/>
  <c r="G4" i="4"/>
  <c r="H7" i="4"/>
  <c r="B21" i="4"/>
  <c r="D23" i="4"/>
  <c r="B24" i="4"/>
  <c r="C24" i="4"/>
  <c r="C21" i="4"/>
  <c r="D21" i="4"/>
  <c r="B22" i="4"/>
  <c r="D24" i="4"/>
  <c r="C22" i="4"/>
  <c r="D20" i="4"/>
  <c r="D22" i="4"/>
  <c r="C20" i="4"/>
  <c r="B23" i="4"/>
  <c r="B20" i="4"/>
  <c r="C23" i="4"/>
  <c r="B13" i="4"/>
  <c r="D15" i="4"/>
  <c r="C16" i="4"/>
  <c r="C12" i="4"/>
  <c r="B15" i="4"/>
  <c r="B12" i="4"/>
  <c r="C15" i="4"/>
  <c r="C13" i="4"/>
  <c r="B16" i="4"/>
  <c r="D13" i="4"/>
  <c r="B14" i="4"/>
  <c r="D16" i="4"/>
  <c r="C14" i="4"/>
  <c r="D12" i="4"/>
  <c r="D14" i="4"/>
  <c r="B5" i="4"/>
  <c r="D7" i="4"/>
  <c r="C5" i="4"/>
  <c r="B8" i="4"/>
  <c r="C8" i="4"/>
  <c r="B6" i="4"/>
  <c r="D8" i="4"/>
  <c r="C6" i="4"/>
  <c r="D4" i="4"/>
  <c r="D6" i="4"/>
  <c r="C4" i="4"/>
  <c r="B7" i="4"/>
  <c r="B4" i="4"/>
  <c r="C7" i="4"/>
  <c r="F18" i="1" l="1"/>
  <c r="G45" i="1" l="1"/>
  <c r="F45" i="1"/>
  <c r="G44" i="1"/>
  <c r="F44" i="1"/>
  <c r="G43" i="1"/>
  <c r="F43" i="1"/>
  <c r="G42" i="1"/>
  <c r="F42" i="1"/>
  <c r="G40" i="1"/>
  <c r="G41" i="1"/>
  <c r="F41" i="1"/>
  <c r="G38" i="1"/>
  <c r="G39" i="1"/>
  <c r="G36" i="1"/>
  <c r="G37" i="1"/>
  <c r="G34" i="1"/>
  <c r="G35" i="1"/>
  <c r="G32" i="1"/>
  <c r="G33" i="1"/>
  <c r="G30" i="1"/>
  <c r="G31" i="1"/>
  <c r="G25" i="1"/>
  <c r="G29" i="1"/>
  <c r="G22" i="1"/>
  <c r="G27" i="1"/>
  <c r="G23" i="1"/>
  <c r="G26" i="1"/>
  <c r="G28" i="1"/>
  <c r="G24" i="1"/>
  <c r="G21" i="1"/>
  <c r="G20" i="1"/>
  <c r="F32" i="1" l="1"/>
  <c r="F33" i="1"/>
  <c r="F30" i="1"/>
  <c r="F31" i="1"/>
  <c r="F22" i="1"/>
  <c r="F29" i="1"/>
  <c r="F21" i="1"/>
  <c r="F40" i="1"/>
  <c r="F35" i="1"/>
  <c r="F23" i="1"/>
  <c r="F39" i="1"/>
  <c r="F28" i="1"/>
  <c r="F27" i="1"/>
  <c r="F38" i="1"/>
  <c r="F26" i="1"/>
  <c r="F37" i="1"/>
  <c r="F25" i="1"/>
  <c r="F36" i="1"/>
  <c r="F24" i="1"/>
  <c r="F34" i="1"/>
  <c r="F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Tsunematsu Tatsuhiro</author>
  </authors>
  <commentList>
    <comment ref="M10" authorId="0" shapeId="0" xr:uid="{E25BEEC5-F7E1-46A7-AA32-7034C70E78D5}">
      <text>
        <r>
          <rPr>
            <b/>
            <sz val="9"/>
            <color indexed="81"/>
            <rFont val="MS P ゴシック"/>
            <family val="3"/>
            <charset val="128"/>
          </rPr>
          <t xml:space="preserve">補助員の人数について
参加者　５名まで→１名
参加者１０名まで→２名
参加者２０名まで→３名
参加者２１名以上→４名
補助員が充足する場合は、補助員数の多い道場から外していきます。
</t>
        </r>
        <r>
          <rPr>
            <b/>
            <sz val="9"/>
            <color indexed="10"/>
            <rFont val="MS P ゴシック"/>
            <family val="3"/>
            <charset val="128"/>
          </rPr>
          <t>上記守られていない場合は、申し込みを受け付けません</t>
        </r>
        <r>
          <rPr>
            <b/>
            <sz val="9"/>
            <color indexed="81"/>
            <rFont val="MS P ゴシック"/>
            <family val="3"/>
            <charset val="128"/>
          </rPr>
          <t>。
特別な事情がある場合は、通信欄に記載すること</t>
        </r>
      </text>
    </comment>
    <comment ref="B18" authorId="0" shapeId="0" xr:uid="{CDADE6EB-766C-4618-8D5C-5AB2FFB296A4}">
      <text>
        <r>
          <rPr>
            <b/>
            <sz val="9"/>
            <color indexed="81"/>
            <rFont val="MS P ゴシック"/>
            <family val="3"/>
            <charset val="128"/>
          </rPr>
          <t xml:space="preserve">略称で８字以内。
同じ名前の道場がある場合は、地域名を入れる。
</t>
        </r>
        <r>
          <rPr>
            <b/>
            <sz val="9"/>
            <color indexed="10"/>
            <rFont val="MS P ゴシック"/>
            <family val="3"/>
            <charset val="128"/>
          </rPr>
          <t>９字以上は入力できません</t>
        </r>
        <r>
          <rPr>
            <b/>
            <sz val="9"/>
            <color indexed="81"/>
            <rFont val="MS P ゴシック"/>
            <family val="3"/>
            <charset val="128"/>
          </rPr>
          <t>。</t>
        </r>
      </text>
    </comment>
    <comment ref="C18" authorId="0" shapeId="0" xr:uid="{74130EDC-8D08-47FB-A073-08B79C9D4A0B}">
      <text>
        <r>
          <rPr>
            <b/>
            <sz val="9"/>
            <color indexed="81"/>
            <rFont val="MS P ゴシック"/>
            <family val="3"/>
            <charset val="128"/>
          </rPr>
          <t>姓と名の間は全角１字開ける</t>
        </r>
      </text>
    </comment>
    <comment ref="D18" authorId="0" shapeId="0" xr:uid="{19F58BAA-F5E8-429F-B19F-A6315B058886}">
      <text>
        <r>
          <rPr>
            <b/>
            <sz val="9"/>
            <color indexed="81"/>
            <rFont val="MS P ゴシック"/>
            <family val="3"/>
            <charset val="128"/>
          </rPr>
          <t>姓と名の間は全角１字あける</t>
        </r>
      </text>
    </comment>
    <comment ref="E18" authorId="0" shapeId="0" xr:uid="{A71EE554-F734-4273-88A9-024C5A59911B}">
      <text>
        <r>
          <rPr>
            <b/>
            <sz val="9"/>
            <color indexed="81"/>
            <rFont val="MS P ゴシック"/>
            <family val="3"/>
            <charset val="128"/>
          </rPr>
          <t>和暦での入力も可
例）H20/1/1
→自動で西暦に変換されます。</t>
        </r>
      </text>
    </comment>
    <comment ref="F18" authorId="0" shapeId="0" xr:uid="{79D398EA-1E70-4B48-BC86-D89FAAC133C6}">
      <text>
        <r>
          <rPr>
            <b/>
            <sz val="9"/>
            <color indexed="81"/>
            <rFont val="MS P ゴシック"/>
            <family val="3"/>
            <charset val="128"/>
          </rPr>
          <t>生年月日を参照し、現時点での年齢が自動で計算されます。</t>
        </r>
      </text>
    </comment>
    <comment ref="G18" authorId="0" shapeId="0" xr:uid="{9C9A87B3-AB76-4CC6-9522-21AC573682BD}">
      <text>
        <r>
          <rPr>
            <b/>
            <sz val="9"/>
            <color indexed="81"/>
            <rFont val="MS P ゴシック"/>
            <family val="3"/>
            <charset val="128"/>
          </rPr>
          <t>生年月日を参照し、学年が自動計算されます。１年～６年に該当しない場合Errorとなりますので、生年月日を確認してください。</t>
        </r>
      </text>
    </comment>
    <comment ref="H18" authorId="0" shapeId="0" xr:uid="{3B574E93-A786-4520-8951-B30C3C4149BC}">
      <text>
        <r>
          <rPr>
            <b/>
            <sz val="9"/>
            <color indexed="81"/>
            <rFont val="MS P ゴシック"/>
            <family val="3"/>
            <charset val="128"/>
          </rPr>
          <t>性別を選択する</t>
        </r>
      </text>
    </comment>
    <comment ref="I18" authorId="0" shapeId="0" xr:uid="{13111F24-429D-4F08-BDA5-618BB79F617F}">
      <text>
        <r>
          <rPr>
            <b/>
            <sz val="9"/>
            <color indexed="81"/>
            <rFont val="MS P ゴシック"/>
            <family val="3"/>
            <charset val="128"/>
          </rPr>
          <t>申請中では受け付けられませんので、</t>
        </r>
        <r>
          <rPr>
            <b/>
            <sz val="9"/>
            <color indexed="10"/>
            <rFont val="MS P ゴシック"/>
            <family val="3"/>
            <charset val="128"/>
          </rPr>
          <t xml:space="preserve">
必ず事前に申請</t>
        </r>
        <r>
          <rPr>
            <b/>
            <sz val="9"/>
            <color indexed="81"/>
            <rFont val="MS P ゴシック"/>
            <family val="3"/>
            <charset val="128"/>
          </rPr>
          <t>しておいてください。</t>
        </r>
      </text>
    </comment>
    <comment ref="J18" authorId="0" shapeId="0" xr:uid="{7142C892-A150-45B7-A94C-B2CBA084FFE1}">
      <text>
        <r>
          <rPr>
            <b/>
            <sz val="9"/>
            <color indexed="81"/>
            <rFont val="MS P ゴシック"/>
            <family val="3"/>
            <charset val="128"/>
          </rPr>
          <t xml:space="preserve">申請中では受け付けられませんので、
</t>
        </r>
        <r>
          <rPr>
            <b/>
            <sz val="9"/>
            <color indexed="10"/>
            <rFont val="MS P ゴシック"/>
            <family val="3"/>
            <charset val="128"/>
          </rPr>
          <t>必ず事前に申請</t>
        </r>
        <r>
          <rPr>
            <b/>
            <sz val="9"/>
            <color indexed="81"/>
            <rFont val="MS P ゴシック"/>
            <family val="3"/>
            <charset val="128"/>
          </rPr>
          <t>しておいてください。
頭のゼロは入力不要（自動で付与）</t>
        </r>
      </text>
    </comment>
    <comment ref="K18" authorId="0" shapeId="0" xr:uid="{4DF30673-8B73-4F54-BDAC-495425366B0E}">
      <text>
        <r>
          <rPr>
            <b/>
            <sz val="9"/>
            <color indexed="81"/>
            <rFont val="MS P ゴシック"/>
            <family val="3"/>
            <charset val="128"/>
          </rPr>
          <t>出場種目を選択してください。
個人戦と団体戦は重複出場できません。
個人戦は各種目5名まで。
団体戦は各種目2チームまで。
団体種目にある"A""B"はチーム名です。団体を組むメンバーは同じチームを選択してください。
団体５・６年生の総合優勝の条件は、</t>
        </r>
        <r>
          <rPr>
            <b/>
            <sz val="9"/>
            <color indexed="10"/>
            <rFont val="MS P ゴシック"/>
            <family val="3"/>
            <charset val="128"/>
          </rPr>
          <t>型・組手ともに同じメンバー</t>
        </r>
        <r>
          <rPr>
            <b/>
            <sz val="9"/>
            <color indexed="81"/>
            <rFont val="MS P ゴシック"/>
            <family val="3"/>
            <charset val="128"/>
          </rPr>
          <t>で構成されていることです。</t>
        </r>
      </text>
    </comment>
    <comment ref="L18" authorId="0" shapeId="0" xr:uid="{5F458921-51E0-4325-B500-89B57EFB8F69}">
      <text>
        <r>
          <rPr>
            <b/>
            <sz val="9"/>
            <color indexed="81"/>
            <rFont val="MS P ゴシック"/>
            <family val="3"/>
            <charset val="128"/>
          </rPr>
          <t>出場種目を選択してください。
個人戦と団体戦は重複出場できません。
個人戦は各種目5名まで。
団体戦は各種目2チームまで。
団体組手は2名でも出場できます。
団体種目にある"A""B"はチーム名です。団体を組むメンバーは同じチームを選択してください。
団体５・６年生の総合優勝の条件は、</t>
        </r>
        <r>
          <rPr>
            <b/>
            <sz val="9"/>
            <color indexed="10"/>
            <rFont val="MS P ゴシック"/>
            <family val="3"/>
            <charset val="128"/>
          </rPr>
          <t>型・組手ともに同じメンバー</t>
        </r>
        <r>
          <rPr>
            <b/>
            <sz val="9"/>
            <color indexed="81"/>
            <rFont val="MS P ゴシック"/>
            <family val="3"/>
            <charset val="128"/>
          </rPr>
          <t>で構成されていることです。</t>
        </r>
      </text>
    </comment>
  </commentList>
</comments>
</file>

<file path=xl/sharedStrings.xml><?xml version="1.0" encoding="utf-8"?>
<sst xmlns="http://schemas.openxmlformats.org/spreadsheetml/2006/main" count="372" uniqueCount="195">
  <si>
    <t>氏名</t>
    <rPh sb="0" eb="2">
      <t>シメイ</t>
    </rPh>
    <phoneticPr fontId="6"/>
  </si>
  <si>
    <t>生年月日</t>
    <rPh sb="0" eb="2">
      <t>セイネン</t>
    </rPh>
    <rPh sb="2" eb="4">
      <t>ガッピ</t>
    </rPh>
    <phoneticPr fontId="4"/>
  </si>
  <si>
    <t>学年</t>
    <rPh sb="0" eb="2">
      <t>ガクネン</t>
    </rPh>
    <phoneticPr fontId="2"/>
  </si>
  <si>
    <t>性別</t>
    <rPh sb="0" eb="2">
      <t>セイベツ</t>
    </rPh>
    <phoneticPr fontId="2"/>
  </si>
  <si>
    <t>形</t>
    <rPh sb="0" eb="1">
      <t>カタ</t>
    </rPh>
    <phoneticPr fontId="2"/>
  </si>
  <si>
    <t>男子</t>
  </si>
  <si>
    <t>ふりがな</t>
    <phoneticPr fontId="7"/>
  </si>
  <si>
    <t>県連
会員番号</t>
    <rPh sb="0" eb="2">
      <t>けんれん</t>
    </rPh>
    <rPh sb="3" eb="7">
      <t>かいいんばんごう</t>
    </rPh>
    <phoneticPr fontId="6" type="Hiragana" alignment="distributed"/>
  </si>
  <si>
    <t>申請日</t>
    <rPh sb="0" eb="2">
      <t>シンセイ</t>
    </rPh>
    <phoneticPr fontId="2"/>
  </si>
  <si>
    <t>郡市連</t>
  </si>
  <si>
    <t>参加費用のみお支払いをお願い致します。</t>
    <rPh sb="0" eb="2">
      <t>サンカ</t>
    </rPh>
    <rPh sb="2" eb="4">
      <t>ヒヨウ</t>
    </rPh>
    <rPh sb="7" eb="9">
      <t>シハラ</t>
    </rPh>
    <rPh sb="12" eb="13">
      <t>ネガ</t>
    </rPh>
    <rPh sb="14" eb="15">
      <t>イタ</t>
    </rPh>
    <phoneticPr fontId="2"/>
  </si>
  <si>
    <t>責任者</t>
    <rPh sb="0" eb="3">
      <t>セキニンシャ</t>
    </rPh>
    <phoneticPr fontId="2"/>
  </si>
  <si>
    <t>住所</t>
    <rPh sb="0" eb="2">
      <t>ジュウショ</t>
    </rPh>
    <phoneticPr fontId="2"/>
  </si>
  <si>
    <t>電話</t>
    <rPh sb="0" eb="2">
      <t>デンワ</t>
    </rPh>
    <phoneticPr fontId="2"/>
  </si>
  <si>
    <t>個人での支払いはNG</t>
    <rPh sb="0" eb="2">
      <t>コジン</t>
    </rPh>
    <rPh sb="4" eb="6">
      <t>シハラ</t>
    </rPh>
    <phoneticPr fontId="7"/>
  </si>
  <si>
    <t>一般社団法人熊本県空手道連盟</t>
    <rPh sb="0" eb="14">
      <t>イッパン</t>
    </rPh>
    <phoneticPr fontId="7"/>
  </si>
  <si>
    <t>必ず、道場名　道場長の名前を書き</t>
    <rPh sb="0" eb="1">
      <t>カナラ</t>
    </rPh>
    <rPh sb="3" eb="6">
      <t>ドウジョウメイ</t>
    </rPh>
    <rPh sb="7" eb="10">
      <t>ドウジョウチョウ</t>
    </rPh>
    <rPh sb="11" eb="13">
      <t>ナマエ</t>
    </rPh>
    <rPh sb="14" eb="15">
      <t>カ</t>
    </rPh>
    <phoneticPr fontId="7"/>
  </si>
  <si>
    <t>支払い証に内訳を書いて支払いをお願い致します</t>
    <rPh sb="0" eb="2">
      <t>シハラ</t>
    </rPh>
    <rPh sb="3" eb="4">
      <t>ショウ</t>
    </rPh>
    <rPh sb="5" eb="7">
      <t>ウチワケ</t>
    </rPh>
    <rPh sb="8" eb="9">
      <t>カ</t>
    </rPh>
    <rPh sb="11" eb="13">
      <t>シハラ</t>
    </rPh>
    <rPh sb="16" eb="17">
      <t>ネガ</t>
    </rPh>
    <rPh sb="18" eb="19">
      <t>イタ</t>
    </rPh>
    <phoneticPr fontId="7"/>
  </si>
  <si>
    <t>事務局での確認作業が困難になります</t>
    <rPh sb="0" eb="3">
      <t>ジムキョク</t>
    </rPh>
    <rPh sb="5" eb="7">
      <t>カクニン</t>
    </rPh>
    <rPh sb="7" eb="9">
      <t>サギョウ</t>
    </rPh>
    <rPh sb="10" eb="12">
      <t>コンナン</t>
    </rPh>
    <phoneticPr fontId="7"/>
  </si>
  <si>
    <t>申請日</t>
    <rPh sb="0" eb="3">
      <t>シンセイビ</t>
    </rPh>
    <phoneticPr fontId="2"/>
  </si>
  <si>
    <t>役員</t>
    <rPh sb="0" eb="2">
      <t>ヤクイン</t>
    </rPh>
    <phoneticPr fontId="2"/>
  </si>
  <si>
    <t>審判</t>
    <rPh sb="0" eb="2">
      <t>シンパン</t>
    </rPh>
    <phoneticPr fontId="2"/>
  </si>
  <si>
    <t>補助員</t>
    <rPh sb="0" eb="3">
      <t>ホジョイン</t>
    </rPh>
    <phoneticPr fontId="2"/>
  </si>
  <si>
    <t>コーチ</t>
    <phoneticPr fontId="2"/>
  </si>
  <si>
    <t>支払証貼付（原本自己保管）</t>
    <rPh sb="0" eb="3">
      <t>シハライショウ</t>
    </rPh>
    <rPh sb="3" eb="5">
      <t>ハリツ</t>
    </rPh>
    <rPh sb="6" eb="8">
      <t>ゲンポン</t>
    </rPh>
    <rPh sb="8" eb="12">
      <t>ジコホカン</t>
    </rPh>
    <phoneticPr fontId="2"/>
  </si>
  <si>
    <t>道場長　県連会員証</t>
    <rPh sb="0" eb="3">
      <t>ドウジョウチョウ</t>
    </rPh>
    <rPh sb="4" eb="9">
      <t>ケンレンカイインショウ</t>
    </rPh>
    <phoneticPr fontId="2"/>
  </si>
  <si>
    <t>道場長　全空連会員証</t>
    <rPh sb="0" eb="3">
      <t>ドウジョウチョウ</t>
    </rPh>
    <rPh sb="4" eb="7">
      <t>ゼンクウレン</t>
    </rPh>
    <rPh sb="7" eb="10">
      <t>カイインショウ</t>
    </rPh>
    <phoneticPr fontId="2"/>
  </si>
  <si>
    <t>項目</t>
    <rPh sb="0" eb="2">
      <t>コウモク</t>
    </rPh>
    <phoneticPr fontId="2"/>
  </si>
  <si>
    <t>名前</t>
    <rPh sb="0" eb="2">
      <t>ナマエ</t>
    </rPh>
    <phoneticPr fontId="2"/>
  </si>
  <si>
    <t>組手資格</t>
    <rPh sb="0" eb="4">
      <t>クミテシカク</t>
    </rPh>
    <phoneticPr fontId="2"/>
  </si>
  <si>
    <t>形資格</t>
    <rPh sb="0" eb="3">
      <t>カタシカク</t>
    </rPh>
    <phoneticPr fontId="2"/>
  </si>
  <si>
    <t>経験</t>
    <rPh sb="0" eb="2">
      <t>ケイケン</t>
    </rPh>
    <phoneticPr fontId="2"/>
  </si>
  <si>
    <t>▼選択▼</t>
  </si>
  <si>
    <t>くま　もん太郎</t>
    <rPh sb="5" eb="7">
      <t>タロウ</t>
    </rPh>
    <phoneticPr fontId="2"/>
  </si>
  <si>
    <t>担当</t>
    <rPh sb="0" eb="2">
      <t>タントウ</t>
    </rPh>
    <phoneticPr fontId="2"/>
  </si>
  <si>
    <t>番号</t>
    <rPh sb="0" eb="2">
      <t>バンゴウ</t>
    </rPh>
    <phoneticPr fontId="2"/>
  </si>
  <si>
    <t>所属</t>
    <rPh sb="0" eb="2">
      <t>ショゾク</t>
    </rPh>
    <phoneticPr fontId="2"/>
  </si>
  <si>
    <t>ふりがな</t>
    <phoneticPr fontId="2"/>
  </si>
  <si>
    <t>団体組手</t>
    <rPh sb="0" eb="4">
      <t>ダンタイクミテ</t>
    </rPh>
    <phoneticPr fontId="2"/>
  </si>
  <si>
    <t>旧会員証の方→新会員番号</t>
    <rPh sb="0" eb="4">
      <t>キュウカイインショウ</t>
    </rPh>
    <rPh sb="5" eb="6">
      <t>カタ</t>
    </rPh>
    <rPh sb="7" eb="12">
      <t>シンカイインバンゴウ</t>
    </rPh>
    <phoneticPr fontId="2"/>
  </si>
  <si>
    <t>（　　　　　　　　　　）</t>
    <phoneticPr fontId="2"/>
  </si>
  <si>
    <t>行事ごとに担当が異なりますので、必ず貼付けを</t>
    <rPh sb="0" eb="2">
      <t>ギョウジ</t>
    </rPh>
    <rPh sb="5" eb="7">
      <t>タントウ</t>
    </rPh>
    <rPh sb="8" eb="9">
      <t>コト</t>
    </rPh>
    <rPh sb="16" eb="17">
      <t>カナラ</t>
    </rPh>
    <rPh sb="18" eb="20">
      <t>ハリツ</t>
    </rPh>
    <phoneticPr fontId="2"/>
  </si>
  <si>
    <t>お願いします。</t>
    <rPh sb="1" eb="2">
      <t>ネガ</t>
    </rPh>
    <phoneticPr fontId="2"/>
  </si>
  <si>
    <t>【過払い】請求書</t>
    <rPh sb="1" eb="3">
      <t>カバラ</t>
    </rPh>
    <rPh sb="5" eb="8">
      <t>セイキュウショ</t>
    </rPh>
    <phoneticPr fontId="2"/>
  </si>
  <si>
    <t>道場名</t>
    <rPh sb="0" eb="2">
      <t>ドウジョウ</t>
    </rPh>
    <rPh sb="2" eb="3">
      <t>メイ</t>
    </rPh>
    <phoneticPr fontId="2"/>
  </si>
  <si>
    <t>送金月日</t>
    <rPh sb="0" eb="2">
      <t>ソウキン</t>
    </rPh>
    <rPh sb="2" eb="4">
      <t>ガッピ</t>
    </rPh>
    <phoneticPr fontId="2"/>
  </si>
  <si>
    <t>令和　年　月　日</t>
    <rPh sb="0" eb="2">
      <t>レイワ</t>
    </rPh>
    <rPh sb="3" eb="4">
      <t>ネン</t>
    </rPh>
    <rPh sb="5" eb="6">
      <t>ガツ</t>
    </rPh>
    <rPh sb="7" eb="8">
      <t>ニチ</t>
    </rPh>
    <phoneticPr fontId="2"/>
  </si>
  <si>
    <t>過払金額</t>
    <rPh sb="0" eb="1">
      <t>カ</t>
    </rPh>
    <rPh sb="1" eb="2">
      <t>ハラ</t>
    </rPh>
    <rPh sb="2" eb="4">
      <t>キンガク</t>
    </rPh>
    <phoneticPr fontId="2"/>
  </si>
  <si>
    <t>送金金額</t>
    <rPh sb="0" eb="2">
      <t>ソウキン</t>
    </rPh>
    <rPh sb="2" eb="4">
      <t>キンガク</t>
    </rPh>
    <phoneticPr fontId="2"/>
  </si>
  <si>
    <t>送金者名</t>
    <rPh sb="0" eb="2">
      <t>ソウキン</t>
    </rPh>
    <rPh sb="2" eb="3">
      <t>シャ</t>
    </rPh>
    <rPh sb="3" eb="4">
      <t>メイ</t>
    </rPh>
    <phoneticPr fontId="2"/>
  </si>
  <si>
    <t>くまモン</t>
    <phoneticPr fontId="2"/>
  </si>
  <si>
    <t>熊バンク</t>
    <rPh sb="0" eb="1">
      <t>クマ</t>
    </rPh>
    <phoneticPr fontId="2"/>
  </si>
  <si>
    <t>支店</t>
    <rPh sb="0" eb="2">
      <t>シテン</t>
    </rPh>
    <phoneticPr fontId="2"/>
  </si>
  <si>
    <t>トマト支店</t>
    <rPh sb="3" eb="5">
      <t>シテン</t>
    </rPh>
    <phoneticPr fontId="2"/>
  </si>
  <si>
    <t>返金金額</t>
    <rPh sb="0" eb="2">
      <t>ヘンキン</t>
    </rPh>
    <rPh sb="2" eb="4">
      <t>キンガク</t>
    </rPh>
    <phoneticPr fontId="2"/>
  </si>
  <si>
    <t>返金口座</t>
    <rPh sb="0" eb="2">
      <t>ヘンキン</t>
    </rPh>
    <rPh sb="2" eb="4">
      <t>コウザ</t>
    </rPh>
    <phoneticPr fontId="2"/>
  </si>
  <si>
    <t>クマモン</t>
    <phoneticPr fontId="2"/>
  </si>
  <si>
    <t>手数料</t>
    <rPh sb="0" eb="3">
      <t>テスウリョウ</t>
    </rPh>
    <phoneticPr fontId="2"/>
  </si>
  <si>
    <t>説明文</t>
    <rPh sb="0" eb="2">
      <t>セツメイ</t>
    </rPh>
    <rPh sb="2" eb="3">
      <t>ブン</t>
    </rPh>
    <phoneticPr fontId="2"/>
  </si>
  <si>
    <t>理由・時系列を明確に！</t>
    <rPh sb="0" eb="2">
      <t>リユウ</t>
    </rPh>
    <rPh sb="3" eb="6">
      <t>ジケイレツ</t>
    </rPh>
    <rPh sb="7" eb="9">
      <t>メイカク</t>
    </rPh>
    <phoneticPr fontId="2"/>
  </si>
  <si>
    <t>部会ごとの管理を行いますので、まとめて支払うと</t>
    <rPh sb="0" eb="2">
      <t>ブカイ</t>
    </rPh>
    <rPh sb="5" eb="7">
      <t>カンリ</t>
    </rPh>
    <rPh sb="8" eb="9">
      <t>オコナ</t>
    </rPh>
    <rPh sb="19" eb="21">
      <t>シハラ</t>
    </rPh>
    <phoneticPr fontId="2"/>
  </si>
  <si>
    <t>管理が難しくなりますのでご協力ください。</t>
    <rPh sb="0" eb="2">
      <t>カンリ</t>
    </rPh>
    <rPh sb="3" eb="4">
      <t>ムズカ</t>
    </rPh>
    <rPh sb="13" eb="15">
      <t>キョウリョク</t>
    </rPh>
    <phoneticPr fontId="2"/>
  </si>
  <si>
    <t>※申し込みは県連HPより、必ず当該大会コーナーの投稿フォームから投稿すること</t>
    <rPh sb="1" eb="2">
      <t>モウ</t>
    </rPh>
    <rPh sb="3" eb="4">
      <t>コ</t>
    </rPh>
    <rPh sb="6" eb="8">
      <t>ケンレン</t>
    </rPh>
    <rPh sb="13" eb="14">
      <t>カナラ</t>
    </rPh>
    <rPh sb="15" eb="17">
      <t>トウガイ</t>
    </rPh>
    <rPh sb="17" eb="19">
      <t>タイカイ</t>
    </rPh>
    <rPh sb="24" eb="26">
      <t>トウコウ</t>
    </rPh>
    <rPh sb="32" eb="34">
      <t>トウコウ</t>
    </rPh>
    <phoneticPr fontId="2"/>
  </si>
  <si>
    <t>責任者住所</t>
    <rPh sb="0" eb="5">
      <t>セキニンシャジュウショ</t>
    </rPh>
    <phoneticPr fontId="2"/>
  </si>
  <si>
    <t>通信欄</t>
    <rPh sb="0" eb="3">
      <t>ツウシンラン</t>
    </rPh>
    <phoneticPr fontId="2"/>
  </si>
  <si>
    <t>ゆうちょ銀行　01930-8-16833</t>
    <rPh sb="4" eb="6">
      <t>ギンコウ</t>
    </rPh>
    <phoneticPr fontId="2"/>
  </si>
  <si>
    <t>振込先</t>
    <rPh sb="0" eb="3">
      <t>フリコミサキ</t>
    </rPh>
    <phoneticPr fontId="2"/>
  </si>
  <si>
    <t>注意事項をまとめていますので、必ずお読みください。</t>
    <rPh sb="0" eb="4">
      <t>チュウイジコウ</t>
    </rPh>
    <rPh sb="15" eb="16">
      <t>カナラ</t>
    </rPh>
    <rPh sb="18" eb="19">
      <t>ヨ</t>
    </rPh>
    <phoneticPr fontId="2"/>
  </si>
  <si>
    <r>
      <t>各行事で担当者が異なります。</t>
    </r>
    <r>
      <rPr>
        <sz val="12"/>
        <color rgb="FFFF0000"/>
        <rFont val="HG丸ｺﾞｼｯｸM-PRO"/>
        <family val="3"/>
        <charset val="128"/>
      </rPr>
      <t>他行事で提出済みでも、必ず貼り付けてください</t>
    </r>
    <r>
      <rPr>
        <sz val="12"/>
        <rFont val="HG丸ｺﾞｼｯｸM-PRO"/>
        <family val="3"/>
        <charset val="128"/>
      </rPr>
      <t>。</t>
    </r>
    <r>
      <rPr>
        <sz val="12"/>
        <color rgb="FFFF0000"/>
        <rFont val="HG丸ｺﾞｼｯｸM-PRO"/>
        <family val="3"/>
        <charset val="128"/>
      </rPr>
      <t>貼付けがない場合は申し込みを受け付けません</t>
    </r>
    <r>
      <rPr>
        <sz val="12"/>
        <rFont val="HG丸ｺﾞｼｯｸM-PRO"/>
        <family val="3"/>
        <charset val="128"/>
      </rPr>
      <t>。
県連登録学校の場合、会員証提示の必要はありません。
県連会員証について、県連HPで表示はできますがダウンロードはできません。表示画面をスクリーンショットするかスマホで撮影するなどして貼り付けてください。
全空連会員証について、全空連HPよりPDF形式でダウンロードできます。JPEGに変換するもしくはスマホで画面を撮影するなどして貼り付けてください。</t>
    </r>
    <rPh sb="0" eb="3">
      <t>カクギョウジ</t>
    </rPh>
    <rPh sb="4" eb="7">
      <t>タントウシャ</t>
    </rPh>
    <rPh sb="8" eb="9">
      <t>コト</t>
    </rPh>
    <rPh sb="14" eb="17">
      <t>タギョウジ</t>
    </rPh>
    <rPh sb="18" eb="21">
      <t>テイシュツズ</t>
    </rPh>
    <rPh sb="25" eb="26">
      <t>カナラ</t>
    </rPh>
    <rPh sb="27" eb="28">
      <t>ハ</t>
    </rPh>
    <rPh sb="29" eb="30">
      <t>ツ</t>
    </rPh>
    <rPh sb="37" eb="39">
      <t>ハリツ</t>
    </rPh>
    <rPh sb="43" eb="45">
      <t>バアイ</t>
    </rPh>
    <rPh sb="46" eb="47">
      <t>モウ</t>
    </rPh>
    <rPh sb="48" eb="49">
      <t>コ</t>
    </rPh>
    <rPh sb="51" eb="52">
      <t>ウ</t>
    </rPh>
    <rPh sb="53" eb="54">
      <t>ツ</t>
    </rPh>
    <rPh sb="60" eb="62">
      <t>ケンレン</t>
    </rPh>
    <rPh sb="62" eb="66">
      <t>トウロクガッコウ</t>
    </rPh>
    <rPh sb="67" eb="69">
      <t>バアイ</t>
    </rPh>
    <rPh sb="70" eb="73">
      <t>カイインショウ</t>
    </rPh>
    <rPh sb="73" eb="75">
      <t>テイジ</t>
    </rPh>
    <rPh sb="76" eb="78">
      <t>ヒツヨウ</t>
    </rPh>
    <rPh sb="86" eb="91">
      <t>ケンレンカイインショウ</t>
    </rPh>
    <rPh sb="96" eb="98">
      <t>ケンレン</t>
    </rPh>
    <rPh sb="101" eb="103">
      <t>ヒョウジ</t>
    </rPh>
    <rPh sb="122" eb="126">
      <t>ヒョウジガメン</t>
    </rPh>
    <rPh sb="162" eb="165">
      <t>ゼンクウレン</t>
    </rPh>
    <rPh sb="165" eb="168">
      <t>カイインショウ</t>
    </rPh>
    <rPh sb="173" eb="176">
      <t>ゼンクウレン</t>
    </rPh>
    <rPh sb="183" eb="185">
      <t>ケイシキ</t>
    </rPh>
    <rPh sb="202" eb="204">
      <t>ヘンカン</t>
    </rPh>
    <rPh sb="214" eb="216">
      <t>ガメン</t>
    </rPh>
    <rPh sb="217" eb="219">
      <t>サツエイ</t>
    </rPh>
    <rPh sb="225" eb="226">
      <t>ハ</t>
    </rPh>
    <rPh sb="227" eb="228">
      <t>ツ</t>
    </rPh>
    <phoneticPr fontId="2"/>
  </si>
  <si>
    <t>最後に申請書の原本控え（支払い証含む）は必ず保管をお願い致します。
申請不備などで証明の為、再提出してもらう場合がありますのでご注意をお願い致します。
証明が出来ない場合は再度申し込みとなります。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2"/>
  </si>
  <si>
    <t>自動で振り分けています。エントリー表がおかしい場合は、申込書に不備がないかご確認ください。</t>
    <rPh sb="0" eb="2">
      <t>ジドウ</t>
    </rPh>
    <rPh sb="3" eb="4">
      <t>フ</t>
    </rPh>
    <rPh sb="5" eb="6">
      <t>ワ</t>
    </rPh>
    <rPh sb="17" eb="18">
      <t>ヒョウ</t>
    </rPh>
    <rPh sb="23" eb="25">
      <t>バアイ</t>
    </rPh>
    <rPh sb="27" eb="29">
      <t>モウシコミ</t>
    </rPh>
    <rPh sb="29" eb="30">
      <t>ショ</t>
    </rPh>
    <rPh sb="31" eb="33">
      <t>フビ</t>
    </rPh>
    <rPh sb="38" eb="40">
      <t>カクニン</t>
    </rPh>
    <phoneticPr fontId="2"/>
  </si>
  <si>
    <r>
      <t>熊本県空手道連盟のHPより、</t>
    </r>
    <r>
      <rPr>
        <sz val="12"/>
        <color rgb="FFFF0000"/>
        <rFont val="HG丸ｺﾞｼｯｸM-PRO"/>
        <family val="3"/>
        <charset val="128"/>
      </rPr>
      <t>当該大会コーナーの投稿フォームからご投稿ください</t>
    </r>
    <r>
      <rPr>
        <sz val="12"/>
        <rFont val="HG丸ｺﾞｼｯｸM-PRO"/>
        <family val="3"/>
        <charset val="128"/>
      </rPr>
      <t xml:space="preserve">。
他行事の投稿フォームから投稿すると、担当者に届きません。
投稿後、システムからの自動返信で「ファイル送信が正常に行われました。」のメールが来ますが、システムが正常に動いたことを示しているだけであり、担当者に届いていることを意味しているわけではないのでご注意下さい。
</t>
    </r>
    <r>
      <rPr>
        <sz val="12"/>
        <color rgb="FFFF0000"/>
        <rFont val="HG丸ｺﾞｼｯｸM-PRO"/>
        <family val="3"/>
        <charset val="128"/>
      </rPr>
      <t>システムからの自動返信が無い場合は、そもそも投稿自体出来ていない、または自分のメールアドレスが間違っている</t>
    </r>
    <r>
      <rPr>
        <sz val="12"/>
        <color theme="1"/>
        <rFont val="HG丸ｺﾞｼｯｸM-PRO"/>
        <family val="3"/>
        <charset val="128"/>
      </rPr>
      <t>ので再度投稿</t>
    </r>
    <r>
      <rPr>
        <sz val="12"/>
        <rFont val="HG丸ｺﾞｼｯｸM-PRO"/>
        <family val="3"/>
        <charset val="128"/>
      </rPr>
      <t>してください。
各行事の担当者が全員すぐに返信できるとは限りません。できる限り早急に対応いたしますが、1～２日程度は返信を待ってください。
申込みは余裕をもってお願いいたします。</t>
    </r>
    <rPh sb="0" eb="8">
      <t>クマモトケンカラテドウレンメイ</t>
    </rPh>
    <rPh sb="16" eb="18">
      <t>タイカイ</t>
    </rPh>
    <rPh sb="23" eb="25">
      <t>トウコウ</t>
    </rPh>
    <rPh sb="32" eb="34">
      <t>トウコウ</t>
    </rPh>
    <rPh sb="40" eb="41">
      <t>タ</t>
    </rPh>
    <rPh sb="41" eb="43">
      <t>ギョウジ</t>
    </rPh>
    <rPh sb="44" eb="46">
      <t>トウコウ</t>
    </rPh>
    <rPh sb="52" eb="54">
      <t>トウコウ</t>
    </rPh>
    <rPh sb="58" eb="61">
      <t>タントウシャ</t>
    </rPh>
    <rPh sb="62" eb="63">
      <t>トド</t>
    </rPh>
    <rPh sb="69" eb="72">
      <t>トウコウゴ</t>
    </rPh>
    <rPh sb="80" eb="84">
      <t>ジドウヘンシン</t>
    </rPh>
    <rPh sb="90" eb="92">
      <t>ソウシン</t>
    </rPh>
    <rPh sb="93" eb="95">
      <t>セイジョウ</t>
    </rPh>
    <rPh sb="96" eb="97">
      <t>オコナ</t>
    </rPh>
    <rPh sb="109" eb="110">
      <t>キ</t>
    </rPh>
    <rPh sb="119" eb="121">
      <t>セイジョウ</t>
    </rPh>
    <rPh sb="122" eb="123">
      <t>ウゴ</t>
    </rPh>
    <rPh sb="128" eb="129">
      <t>シメ</t>
    </rPh>
    <rPh sb="139" eb="142">
      <t>タントウシャ</t>
    </rPh>
    <rPh sb="143" eb="144">
      <t>トド</t>
    </rPh>
    <rPh sb="151" eb="153">
      <t>イミ</t>
    </rPh>
    <rPh sb="166" eb="169">
      <t>チュウイクダ</t>
    </rPh>
    <rPh sb="180" eb="184">
      <t>ジドウヘンシン</t>
    </rPh>
    <rPh sb="187" eb="189">
      <t>バアイ</t>
    </rPh>
    <rPh sb="209" eb="211">
      <t>ジブン</t>
    </rPh>
    <rPh sb="220" eb="222">
      <t>マチガ</t>
    </rPh>
    <rPh sb="240" eb="243">
      <t>カクギョウジ</t>
    </rPh>
    <rPh sb="244" eb="247">
      <t>タントウシャ</t>
    </rPh>
    <rPh sb="248" eb="250">
      <t>ゼンイン</t>
    </rPh>
    <rPh sb="253" eb="255">
      <t>ヘンシン</t>
    </rPh>
    <rPh sb="260" eb="261">
      <t>カギ</t>
    </rPh>
    <rPh sb="269" eb="270">
      <t>カギ</t>
    </rPh>
    <rPh sb="271" eb="273">
      <t>ソウキュウ</t>
    </rPh>
    <rPh sb="274" eb="276">
      <t>タイオウ</t>
    </rPh>
    <rPh sb="286" eb="287">
      <t>ニチ</t>
    </rPh>
    <rPh sb="287" eb="289">
      <t>テイド</t>
    </rPh>
    <rPh sb="290" eb="292">
      <t>ヘンシン</t>
    </rPh>
    <rPh sb="293" eb="294">
      <t>マ</t>
    </rPh>
    <rPh sb="302" eb="304">
      <t>モウシコミ</t>
    </rPh>
    <rPh sb="306" eb="308">
      <t>ヨユウ</t>
    </rPh>
    <rPh sb="313" eb="314">
      <t>ネガ</t>
    </rPh>
    <phoneticPr fontId="2"/>
  </si>
  <si>
    <t>団体・学校名
（略称8字以内）</t>
    <rPh sb="0" eb="2">
      <t>ダンタイ</t>
    </rPh>
    <rPh sb="3" eb="5">
      <t>ガッコウ</t>
    </rPh>
    <rPh sb="5" eb="6">
      <t>メイ</t>
    </rPh>
    <rPh sb="8" eb="10">
      <t>リャクショウ</t>
    </rPh>
    <rPh sb="11" eb="14">
      <t>ジイナイ</t>
    </rPh>
    <phoneticPr fontId="2"/>
  </si>
  <si>
    <t>団体・学校名（正式名）</t>
    <rPh sb="0" eb="2">
      <t>ダンタイ</t>
    </rPh>
    <rPh sb="3" eb="5">
      <t>ガッコウ</t>
    </rPh>
    <rPh sb="5" eb="6">
      <t>メイ</t>
    </rPh>
    <rPh sb="7" eb="10">
      <t>セイシキメイ</t>
    </rPh>
    <phoneticPr fontId="2"/>
  </si>
  <si>
    <t>くま塾熊本</t>
    <rPh sb="2" eb="3">
      <t>ジュク</t>
    </rPh>
    <rPh sb="3" eb="5">
      <t>クマモト</t>
    </rPh>
    <phoneticPr fontId="2"/>
  </si>
  <si>
    <t>例</t>
    <rPh sb="0" eb="1">
      <t>レイ</t>
    </rPh>
    <phoneticPr fontId="2"/>
  </si>
  <si>
    <t>くま　もんたろう</t>
    <phoneticPr fontId="2"/>
  </si>
  <si>
    <t>組手</t>
    <rPh sb="0" eb="2">
      <t>クミテ</t>
    </rPh>
    <phoneticPr fontId="6"/>
  </si>
  <si>
    <t>個人形　１・２年生男子</t>
    <rPh sb="0" eb="3">
      <t>コジンカタ</t>
    </rPh>
    <rPh sb="7" eb="9">
      <t>ネンセイ</t>
    </rPh>
    <rPh sb="9" eb="11">
      <t>ダンシ</t>
    </rPh>
    <phoneticPr fontId="2"/>
  </si>
  <si>
    <t>個人形　１・２年生女子</t>
    <rPh sb="0" eb="3">
      <t>コジンカタ</t>
    </rPh>
    <rPh sb="7" eb="9">
      <t>ネンセイ</t>
    </rPh>
    <rPh sb="9" eb="11">
      <t>ジョシ</t>
    </rPh>
    <phoneticPr fontId="2"/>
  </si>
  <si>
    <t>個人形　３・４年生男子</t>
    <rPh sb="0" eb="2">
      <t>コジン</t>
    </rPh>
    <rPh sb="2" eb="3">
      <t>カタ</t>
    </rPh>
    <rPh sb="7" eb="8">
      <t>ネン</t>
    </rPh>
    <rPh sb="8" eb="9">
      <t>セイ</t>
    </rPh>
    <rPh sb="9" eb="11">
      <t>ダンシ</t>
    </rPh>
    <phoneticPr fontId="2"/>
  </si>
  <si>
    <t>個人組手　３・４年生女子</t>
    <rPh sb="0" eb="2">
      <t>コジン</t>
    </rPh>
    <rPh sb="2" eb="4">
      <t>クミテ</t>
    </rPh>
    <rPh sb="8" eb="9">
      <t>ネン</t>
    </rPh>
    <rPh sb="9" eb="10">
      <t>セイ</t>
    </rPh>
    <rPh sb="10" eb="12">
      <t>ジョシ</t>
    </rPh>
    <phoneticPr fontId="2"/>
  </si>
  <si>
    <t>個人形　３・４年生女子</t>
    <rPh sb="0" eb="2">
      <t>コジン</t>
    </rPh>
    <rPh sb="2" eb="3">
      <t>カタ</t>
    </rPh>
    <rPh sb="7" eb="8">
      <t>ネン</t>
    </rPh>
    <rPh sb="8" eb="9">
      <t>セイ</t>
    </rPh>
    <rPh sb="9" eb="11">
      <t>ジョシ</t>
    </rPh>
    <phoneticPr fontId="2"/>
  </si>
  <si>
    <t>個人形　５・６年生男子</t>
    <rPh sb="0" eb="2">
      <t>コジン</t>
    </rPh>
    <rPh sb="2" eb="3">
      <t>カタ</t>
    </rPh>
    <rPh sb="7" eb="8">
      <t>ネン</t>
    </rPh>
    <rPh sb="8" eb="9">
      <t>セイ</t>
    </rPh>
    <rPh sb="9" eb="11">
      <t>ダンシ</t>
    </rPh>
    <phoneticPr fontId="2"/>
  </si>
  <si>
    <t>個人形　５・６年生女子</t>
    <rPh sb="0" eb="2">
      <t>コジン</t>
    </rPh>
    <rPh sb="2" eb="3">
      <t>カタ</t>
    </rPh>
    <rPh sb="7" eb="8">
      <t>ネン</t>
    </rPh>
    <rPh sb="8" eb="9">
      <t>セイ</t>
    </rPh>
    <rPh sb="9" eb="11">
      <t>ジョシ</t>
    </rPh>
    <phoneticPr fontId="2"/>
  </si>
  <si>
    <t>個人組手　１・２年生男子</t>
    <rPh sb="0" eb="2">
      <t>コジン</t>
    </rPh>
    <rPh sb="2" eb="4">
      <t>クミテ</t>
    </rPh>
    <rPh sb="8" eb="10">
      <t>ネンセイ</t>
    </rPh>
    <rPh sb="10" eb="12">
      <t>ダンシ</t>
    </rPh>
    <phoneticPr fontId="2"/>
  </si>
  <si>
    <t>個人組手　３・４年生男子</t>
    <rPh sb="0" eb="2">
      <t>コジン</t>
    </rPh>
    <rPh sb="2" eb="4">
      <t>クミテ</t>
    </rPh>
    <rPh sb="8" eb="9">
      <t>ネン</t>
    </rPh>
    <rPh sb="9" eb="10">
      <t>セイ</t>
    </rPh>
    <rPh sb="10" eb="12">
      <t>ダンシ</t>
    </rPh>
    <phoneticPr fontId="2"/>
  </si>
  <si>
    <t>個人組手　５・６年生男子</t>
    <rPh sb="0" eb="2">
      <t>コジン</t>
    </rPh>
    <rPh sb="2" eb="4">
      <t>クミテ</t>
    </rPh>
    <rPh sb="8" eb="9">
      <t>ネン</t>
    </rPh>
    <rPh sb="9" eb="10">
      <t>セイ</t>
    </rPh>
    <rPh sb="10" eb="12">
      <t>ダンシ</t>
    </rPh>
    <phoneticPr fontId="2"/>
  </si>
  <si>
    <t>個人組手　１・２年生女子</t>
    <rPh sb="0" eb="2">
      <t>コジン</t>
    </rPh>
    <rPh sb="2" eb="4">
      <t>クミテ</t>
    </rPh>
    <rPh sb="8" eb="10">
      <t>ネンセイ</t>
    </rPh>
    <rPh sb="10" eb="12">
      <t>ジョシ</t>
    </rPh>
    <phoneticPr fontId="2"/>
  </si>
  <si>
    <t>個人組手　５・６年生女子</t>
    <rPh sb="0" eb="2">
      <t>コジン</t>
    </rPh>
    <rPh sb="2" eb="4">
      <t>クミテ</t>
    </rPh>
    <rPh sb="8" eb="9">
      <t>ネン</t>
    </rPh>
    <rPh sb="9" eb="10">
      <t>セイ</t>
    </rPh>
    <rPh sb="10" eb="12">
      <t>ジョシ</t>
    </rPh>
    <phoneticPr fontId="2"/>
  </si>
  <si>
    <t>郡市連</t>
    <rPh sb="0" eb="3">
      <t>グンシレン</t>
    </rPh>
    <phoneticPr fontId="2"/>
  </si>
  <si>
    <t>個人１・２年生男子</t>
    <rPh sb="0" eb="2">
      <t>コジン</t>
    </rPh>
    <rPh sb="5" eb="6">
      <t>ネン</t>
    </rPh>
    <rPh sb="6" eb="7">
      <t>セイ</t>
    </rPh>
    <rPh sb="7" eb="9">
      <t>ダンシ</t>
    </rPh>
    <phoneticPr fontId="2"/>
  </si>
  <si>
    <t>個人３・４年生男子</t>
    <rPh sb="0" eb="2">
      <t>コジン</t>
    </rPh>
    <rPh sb="5" eb="7">
      <t>ネンセイ</t>
    </rPh>
    <rPh sb="7" eb="9">
      <t>ダンシ</t>
    </rPh>
    <phoneticPr fontId="2"/>
  </si>
  <si>
    <t>個人５・６年生男子</t>
    <rPh sb="0" eb="2">
      <t>コジン</t>
    </rPh>
    <rPh sb="5" eb="9">
      <t>ネンセイダンシ</t>
    </rPh>
    <phoneticPr fontId="2"/>
  </si>
  <si>
    <t>個人１・２年生女子</t>
    <rPh sb="0" eb="2">
      <t>コジン</t>
    </rPh>
    <rPh sb="5" eb="7">
      <t>ネンセイ</t>
    </rPh>
    <rPh sb="7" eb="9">
      <t>ジョシ</t>
    </rPh>
    <phoneticPr fontId="2"/>
  </si>
  <si>
    <t>個人３・４年生女子</t>
    <rPh sb="0" eb="2">
      <t>コジン</t>
    </rPh>
    <rPh sb="5" eb="7">
      <t>ネンセイ</t>
    </rPh>
    <rPh sb="7" eb="9">
      <t>ジョシ</t>
    </rPh>
    <phoneticPr fontId="2"/>
  </si>
  <si>
    <t>個人５・６年生女子</t>
    <rPh sb="0" eb="2">
      <t>コジン</t>
    </rPh>
    <rPh sb="5" eb="7">
      <t>ネンセイ</t>
    </rPh>
    <rPh sb="7" eb="9">
      <t>ジョシ</t>
    </rPh>
    <phoneticPr fontId="2"/>
  </si>
  <si>
    <t>団体１・２年生A</t>
    <rPh sb="0" eb="2">
      <t>ダンタイ</t>
    </rPh>
    <rPh sb="5" eb="7">
      <t>ネンセイ</t>
    </rPh>
    <phoneticPr fontId="2"/>
  </si>
  <si>
    <t>団体１・２年生B</t>
    <rPh sb="0" eb="2">
      <t>ダンタイ</t>
    </rPh>
    <rPh sb="5" eb="7">
      <t>ネンセイ</t>
    </rPh>
    <phoneticPr fontId="2"/>
  </si>
  <si>
    <t>団体３・４年生A</t>
    <rPh sb="0" eb="2">
      <t>ダンタイ</t>
    </rPh>
    <rPh sb="5" eb="7">
      <t>ネンセイ</t>
    </rPh>
    <phoneticPr fontId="2"/>
  </si>
  <si>
    <t>団体３・４年生B</t>
    <rPh sb="0" eb="2">
      <t>ダンタイ</t>
    </rPh>
    <rPh sb="5" eb="7">
      <t>ネンセイ</t>
    </rPh>
    <phoneticPr fontId="2"/>
  </si>
  <si>
    <t>団体５・６年生男子B</t>
    <rPh sb="0" eb="2">
      <t>ダンタイ</t>
    </rPh>
    <rPh sb="5" eb="7">
      <t>ネンセイ</t>
    </rPh>
    <rPh sb="7" eb="9">
      <t>ダンシ</t>
    </rPh>
    <phoneticPr fontId="2"/>
  </si>
  <si>
    <t>団体５・６年生男子A</t>
    <rPh sb="0" eb="2">
      <t>ダンタイ</t>
    </rPh>
    <rPh sb="5" eb="7">
      <t>ネンセイ</t>
    </rPh>
    <rPh sb="7" eb="9">
      <t>ダンシ</t>
    </rPh>
    <phoneticPr fontId="2"/>
  </si>
  <si>
    <t>団体５・６年生女子B</t>
    <rPh sb="0" eb="2">
      <t>ダンタイ</t>
    </rPh>
    <rPh sb="5" eb="7">
      <t>ネンセイ</t>
    </rPh>
    <rPh sb="7" eb="9">
      <t>ジョシ</t>
    </rPh>
    <phoneticPr fontId="2"/>
  </si>
  <si>
    <t>団体５・６年生女子A</t>
    <rPh sb="0" eb="2">
      <t>ダンタイ</t>
    </rPh>
    <rPh sb="5" eb="7">
      <t>ネンセイ</t>
    </rPh>
    <rPh sb="7" eb="9">
      <t>ジョシ</t>
    </rPh>
    <phoneticPr fontId="2"/>
  </si>
  <si>
    <t>組手</t>
    <rPh sb="0" eb="2">
      <t>クミテ</t>
    </rPh>
    <phoneticPr fontId="2"/>
  </si>
  <si>
    <t>団体１・２年生男子A</t>
    <rPh sb="0" eb="2">
      <t>ダンタイ</t>
    </rPh>
    <rPh sb="5" eb="7">
      <t>ネンセイ</t>
    </rPh>
    <rPh sb="7" eb="9">
      <t>ダンシ</t>
    </rPh>
    <phoneticPr fontId="2"/>
  </si>
  <si>
    <t>団体１・２年生男子B</t>
    <rPh sb="0" eb="2">
      <t>ダンタイ</t>
    </rPh>
    <rPh sb="5" eb="7">
      <t>ネンセイ</t>
    </rPh>
    <rPh sb="7" eb="9">
      <t>ダンシ</t>
    </rPh>
    <phoneticPr fontId="2"/>
  </si>
  <si>
    <t>個人１・２年生女子</t>
    <rPh sb="0" eb="2">
      <t>コジン</t>
    </rPh>
    <rPh sb="5" eb="6">
      <t>ネン</t>
    </rPh>
    <rPh sb="6" eb="7">
      <t>セイ</t>
    </rPh>
    <rPh sb="7" eb="9">
      <t>ジョシ</t>
    </rPh>
    <phoneticPr fontId="2"/>
  </si>
  <si>
    <t>個人３・４年生男子</t>
    <rPh sb="0" eb="2">
      <t>コジン</t>
    </rPh>
    <rPh sb="5" eb="6">
      <t>ネン</t>
    </rPh>
    <rPh sb="6" eb="7">
      <t>セイ</t>
    </rPh>
    <rPh sb="7" eb="9">
      <t>ダンシ</t>
    </rPh>
    <phoneticPr fontId="2"/>
  </si>
  <si>
    <t>個人３・４年生女子</t>
    <rPh sb="0" eb="2">
      <t>コジン</t>
    </rPh>
    <rPh sb="5" eb="6">
      <t>ネン</t>
    </rPh>
    <rPh sb="6" eb="7">
      <t>セイ</t>
    </rPh>
    <rPh sb="7" eb="9">
      <t>ジョシ</t>
    </rPh>
    <phoneticPr fontId="2"/>
  </si>
  <si>
    <t>個人５・６年生男子</t>
    <rPh sb="0" eb="2">
      <t>コジン</t>
    </rPh>
    <rPh sb="5" eb="6">
      <t>ネン</t>
    </rPh>
    <rPh sb="6" eb="7">
      <t>セイ</t>
    </rPh>
    <rPh sb="7" eb="9">
      <t>ダンシ</t>
    </rPh>
    <phoneticPr fontId="2"/>
  </si>
  <si>
    <t>個人５・６年生女子</t>
    <rPh sb="0" eb="2">
      <t>コジン</t>
    </rPh>
    <rPh sb="5" eb="6">
      <t>ネン</t>
    </rPh>
    <rPh sb="6" eb="7">
      <t>セイ</t>
    </rPh>
    <rPh sb="7" eb="9">
      <t>ジョシ</t>
    </rPh>
    <phoneticPr fontId="2"/>
  </si>
  <si>
    <t>団体１・２年生女子A</t>
    <rPh sb="0" eb="2">
      <t>ダンタイ</t>
    </rPh>
    <rPh sb="5" eb="7">
      <t>ネンセイ</t>
    </rPh>
    <rPh sb="7" eb="9">
      <t>ジョシ</t>
    </rPh>
    <phoneticPr fontId="2"/>
  </si>
  <si>
    <t>団体１・２年生女子B</t>
    <rPh sb="0" eb="2">
      <t>ダンタイ</t>
    </rPh>
    <rPh sb="5" eb="7">
      <t>ネンセイ</t>
    </rPh>
    <rPh sb="7" eb="9">
      <t>ジョシ</t>
    </rPh>
    <phoneticPr fontId="2"/>
  </si>
  <si>
    <t>団体３・４年生男子A</t>
    <rPh sb="0" eb="2">
      <t>ダンタイ</t>
    </rPh>
    <rPh sb="5" eb="7">
      <t>ネンセイ</t>
    </rPh>
    <rPh sb="7" eb="9">
      <t>ダンシ</t>
    </rPh>
    <phoneticPr fontId="2"/>
  </si>
  <si>
    <t>団体３・４年生男子B</t>
    <rPh sb="0" eb="2">
      <t>ダンタイ</t>
    </rPh>
    <rPh sb="5" eb="7">
      <t>ネンセイ</t>
    </rPh>
    <rPh sb="7" eb="9">
      <t>ダンシ</t>
    </rPh>
    <phoneticPr fontId="2"/>
  </si>
  <si>
    <t>団体３・４年生女子A</t>
    <rPh sb="0" eb="2">
      <t>ダンタイ</t>
    </rPh>
    <rPh sb="5" eb="7">
      <t>ネンセイ</t>
    </rPh>
    <rPh sb="7" eb="9">
      <t>ジョシ</t>
    </rPh>
    <phoneticPr fontId="2"/>
  </si>
  <si>
    <t>団体３・４年生女子B</t>
    <rPh sb="0" eb="2">
      <t>ダンタイ</t>
    </rPh>
    <rPh sb="5" eb="7">
      <t>ネンセイ</t>
    </rPh>
    <rPh sb="7" eb="9">
      <t>ジョシ</t>
    </rPh>
    <phoneticPr fontId="2"/>
  </si>
  <si>
    <t>個人組手</t>
    <rPh sb="0" eb="4">
      <t>コジンクミテ</t>
    </rPh>
    <phoneticPr fontId="2"/>
  </si>
  <si>
    <t>個人形</t>
    <rPh sb="0" eb="2">
      <t>コジン</t>
    </rPh>
    <rPh sb="2" eb="3">
      <t>カタ</t>
    </rPh>
    <phoneticPr fontId="2"/>
  </si>
  <si>
    <t>団体形</t>
    <rPh sb="0" eb="2">
      <t>ダンタイ</t>
    </rPh>
    <rPh sb="2" eb="3">
      <t>カタ</t>
    </rPh>
    <phoneticPr fontId="2"/>
  </si>
  <si>
    <t>参加料</t>
    <rPh sb="0" eb="3">
      <t>サンカリョウ</t>
    </rPh>
    <phoneticPr fontId="2"/>
  </si>
  <si>
    <t>合計</t>
    <rPh sb="0" eb="2">
      <t>ゴウケイ</t>
    </rPh>
    <phoneticPr fontId="2"/>
  </si>
  <si>
    <t>参加数</t>
    <rPh sb="0" eb="3">
      <t>サンカスウ</t>
    </rPh>
    <phoneticPr fontId="2"/>
  </si>
  <si>
    <t>種目</t>
    <rPh sb="0" eb="2">
      <t>シュモク</t>
    </rPh>
    <phoneticPr fontId="2"/>
  </si>
  <si>
    <t>小計</t>
    <rPh sb="0" eb="2">
      <t>ショウケイ</t>
    </rPh>
    <phoneticPr fontId="2"/>
  </si>
  <si>
    <t>責任者携帯電話番号</t>
    <rPh sb="0" eb="3">
      <t>セキニンシャ</t>
    </rPh>
    <rPh sb="3" eb="9">
      <t>ケイタイデンワバンゴウ</t>
    </rPh>
    <phoneticPr fontId="2"/>
  </si>
  <si>
    <t>支払証添付（原本自己保管）</t>
    <rPh sb="2" eb="3">
      <t>ショウ</t>
    </rPh>
    <phoneticPr fontId="2"/>
  </si>
  <si>
    <t>熊本県空手道連盟</t>
  </si>
  <si>
    <t>〒862-0950</t>
    <phoneticPr fontId="2"/>
  </si>
  <si>
    <t>熊本市水前寺5-23－2</t>
    <phoneticPr fontId="2"/>
  </si>
  <si>
    <t>096－387-0643（tel･fax）</t>
    <phoneticPr fontId="2"/>
  </si>
  <si>
    <t>ゆうちょ銀行</t>
    <rPh sb="4" eb="6">
      <t>ギンコウ</t>
    </rPh>
    <phoneticPr fontId="2"/>
  </si>
  <si>
    <t>01930-8-16833</t>
    <phoneticPr fontId="2"/>
  </si>
  <si>
    <t>返金機関</t>
    <rPh sb="0" eb="2">
      <t>ヘンキン</t>
    </rPh>
    <rPh sb="2" eb="4">
      <t>キカン</t>
    </rPh>
    <phoneticPr fontId="2"/>
  </si>
  <si>
    <t>口座名義</t>
    <rPh sb="0" eb="2">
      <t>コウザ</t>
    </rPh>
    <rPh sb="2" eb="4">
      <t>メイギ</t>
    </rPh>
    <phoneticPr fontId="2"/>
  </si>
  <si>
    <t>事務局長承認印</t>
    <rPh sb="0" eb="2">
      <t>ジム</t>
    </rPh>
    <rPh sb="2" eb="4">
      <t>キョクチョウ</t>
    </rPh>
    <rPh sb="4" eb="6">
      <t>ショウニン</t>
    </rPh>
    <rPh sb="6" eb="7">
      <t>イン</t>
    </rPh>
    <phoneticPr fontId="2"/>
  </si>
  <si>
    <t>印</t>
    <rPh sb="0" eb="1">
      <t>イン</t>
    </rPh>
    <phoneticPr fontId="2"/>
  </si>
  <si>
    <t>団体形　１・２年生　Aチーム</t>
    <rPh sb="0" eb="2">
      <t>ダンタイ</t>
    </rPh>
    <rPh sb="2" eb="3">
      <t>ガタ</t>
    </rPh>
    <rPh sb="7" eb="9">
      <t>ネンセイ</t>
    </rPh>
    <phoneticPr fontId="2"/>
  </si>
  <si>
    <t>団体形　１・２年生　Bチーム</t>
    <rPh sb="0" eb="2">
      <t>ダンタイ</t>
    </rPh>
    <rPh sb="2" eb="3">
      <t>ガタ</t>
    </rPh>
    <rPh sb="7" eb="9">
      <t>ネンセイ</t>
    </rPh>
    <phoneticPr fontId="2"/>
  </si>
  <si>
    <t>団体形　３・４年生　Aチーム</t>
    <rPh sb="0" eb="2">
      <t>ダンタイ</t>
    </rPh>
    <rPh sb="2" eb="3">
      <t>カタ</t>
    </rPh>
    <rPh sb="7" eb="8">
      <t>ネン</t>
    </rPh>
    <rPh sb="8" eb="9">
      <t>セイ</t>
    </rPh>
    <phoneticPr fontId="2"/>
  </si>
  <si>
    <t>団体形　３・４年生　Bチーム</t>
    <rPh sb="0" eb="2">
      <t>ダンタイ</t>
    </rPh>
    <rPh sb="2" eb="3">
      <t>カタ</t>
    </rPh>
    <rPh sb="7" eb="8">
      <t>ネン</t>
    </rPh>
    <rPh sb="8" eb="9">
      <t>セイ</t>
    </rPh>
    <phoneticPr fontId="2"/>
  </si>
  <si>
    <t>団体形　５・６年生男子　Aチーム</t>
    <rPh sb="0" eb="2">
      <t>ダンタイ</t>
    </rPh>
    <rPh sb="2" eb="3">
      <t>カタ</t>
    </rPh>
    <rPh sb="7" eb="8">
      <t>ネン</t>
    </rPh>
    <rPh sb="8" eb="9">
      <t>セイ</t>
    </rPh>
    <rPh sb="9" eb="11">
      <t>ダンシ</t>
    </rPh>
    <phoneticPr fontId="2"/>
  </si>
  <si>
    <t>団体形　５・６年生女子　Aチーム</t>
    <rPh sb="0" eb="2">
      <t>ダンタイ</t>
    </rPh>
    <rPh sb="2" eb="3">
      <t>カタ</t>
    </rPh>
    <rPh sb="7" eb="8">
      <t>ネン</t>
    </rPh>
    <rPh sb="8" eb="9">
      <t>セイ</t>
    </rPh>
    <rPh sb="9" eb="11">
      <t>ジョシ</t>
    </rPh>
    <phoneticPr fontId="2"/>
  </si>
  <si>
    <t>団体形　５・６年生男子　Bチーム</t>
    <rPh sb="0" eb="2">
      <t>ダンタイ</t>
    </rPh>
    <rPh sb="2" eb="3">
      <t>カタ</t>
    </rPh>
    <rPh sb="7" eb="8">
      <t>ネン</t>
    </rPh>
    <rPh sb="8" eb="9">
      <t>セイ</t>
    </rPh>
    <rPh sb="9" eb="11">
      <t>ダンシ</t>
    </rPh>
    <phoneticPr fontId="2"/>
  </si>
  <si>
    <t>団体形　５・６年生女子　Bチーム</t>
    <rPh sb="0" eb="2">
      <t>ダンタイ</t>
    </rPh>
    <rPh sb="2" eb="3">
      <t>カタ</t>
    </rPh>
    <rPh sb="7" eb="8">
      <t>ネン</t>
    </rPh>
    <rPh sb="8" eb="9">
      <t>セイ</t>
    </rPh>
    <rPh sb="9" eb="11">
      <t>ジョシ</t>
    </rPh>
    <phoneticPr fontId="2"/>
  </si>
  <si>
    <t>団体組手　１・２年生男子　Aチーム</t>
    <rPh sb="0" eb="2">
      <t>ダンタイ</t>
    </rPh>
    <rPh sb="2" eb="4">
      <t>クミテ</t>
    </rPh>
    <rPh sb="8" eb="10">
      <t>ネンセイ</t>
    </rPh>
    <rPh sb="10" eb="12">
      <t>ダンシ</t>
    </rPh>
    <phoneticPr fontId="2"/>
  </si>
  <si>
    <t>団体組手　１・２年生女子　Aチーム</t>
    <rPh sb="0" eb="2">
      <t>ダンタイ</t>
    </rPh>
    <rPh sb="2" eb="4">
      <t>クミテ</t>
    </rPh>
    <rPh sb="8" eb="10">
      <t>ネンセイ</t>
    </rPh>
    <rPh sb="10" eb="12">
      <t>ジョシ</t>
    </rPh>
    <phoneticPr fontId="2"/>
  </si>
  <si>
    <t>団体組手　１・２年生男子　Bチーム</t>
    <rPh sb="0" eb="2">
      <t>ダンタイ</t>
    </rPh>
    <rPh sb="2" eb="4">
      <t>クミテ</t>
    </rPh>
    <rPh sb="8" eb="10">
      <t>ネンセイ</t>
    </rPh>
    <rPh sb="10" eb="12">
      <t>ダンシ</t>
    </rPh>
    <phoneticPr fontId="2"/>
  </si>
  <si>
    <t>団体組手　１・２年生女子　Bチーム</t>
    <rPh sb="0" eb="2">
      <t>ダンタイ</t>
    </rPh>
    <rPh sb="2" eb="4">
      <t>クミテ</t>
    </rPh>
    <rPh sb="8" eb="10">
      <t>ネンセイ</t>
    </rPh>
    <rPh sb="10" eb="12">
      <t>ジョシ</t>
    </rPh>
    <phoneticPr fontId="2"/>
  </si>
  <si>
    <t>団体組手　３・４年生男子　Aチーム</t>
    <rPh sb="0" eb="2">
      <t>ダンタイ</t>
    </rPh>
    <rPh sb="2" eb="4">
      <t>クミテ</t>
    </rPh>
    <rPh sb="8" eb="9">
      <t>ネン</t>
    </rPh>
    <rPh sb="9" eb="10">
      <t>セイ</t>
    </rPh>
    <rPh sb="10" eb="12">
      <t>ダンシ</t>
    </rPh>
    <phoneticPr fontId="2"/>
  </si>
  <si>
    <t>団体組手　３・４年生女子　Aチーム</t>
    <rPh sb="0" eb="2">
      <t>ダンタイ</t>
    </rPh>
    <rPh sb="2" eb="4">
      <t>クミテ</t>
    </rPh>
    <rPh sb="8" eb="9">
      <t>ネン</t>
    </rPh>
    <rPh sb="9" eb="10">
      <t>セイ</t>
    </rPh>
    <rPh sb="10" eb="12">
      <t>ジョシ</t>
    </rPh>
    <phoneticPr fontId="2"/>
  </si>
  <si>
    <t>団体組手　３・４年生男子　Bチーム</t>
    <rPh sb="0" eb="2">
      <t>ダンタイ</t>
    </rPh>
    <rPh sb="2" eb="4">
      <t>クミテ</t>
    </rPh>
    <rPh sb="8" eb="9">
      <t>ネン</t>
    </rPh>
    <rPh sb="9" eb="10">
      <t>セイ</t>
    </rPh>
    <rPh sb="10" eb="12">
      <t>ダンシ</t>
    </rPh>
    <phoneticPr fontId="2"/>
  </si>
  <si>
    <t>団体組手　３・４年生女子　Bチーム</t>
    <rPh sb="0" eb="2">
      <t>ダンタイ</t>
    </rPh>
    <rPh sb="2" eb="4">
      <t>クミテ</t>
    </rPh>
    <rPh sb="8" eb="9">
      <t>ネン</t>
    </rPh>
    <rPh sb="9" eb="10">
      <t>セイ</t>
    </rPh>
    <rPh sb="10" eb="12">
      <t>ジョシ</t>
    </rPh>
    <phoneticPr fontId="2"/>
  </si>
  <si>
    <t>団体組手　５・６年生男子　Aチーム</t>
    <rPh sb="0" eb="2">
      <t>ダンタイ</t>
    </rPh>
    <rPh sb="2" eb="4">
      <t>クミテ</t>
    </rPh>
    <rPh sb="8" eb="9">
      <t>ネン</t>
    </rPh>
    <rPh sb="9" eb="10">
      <t>セイ</t>
    </rPh>
    <rPh sb="10" eb="12">
      <t>ダンシ</t>
    </rPh>
    <phoneticPr fontId="2"/>
  </si>
  <si>
    <t>団体組手　５・６年生女子　Aチーム</t>
    <rPh sb="0" eb="2">
      <t>ダンタイ</t>
    </rPh>
    <rPh sb="2" eb="4">
      <t>クミテ</t>
    </rPh>
    <rPh sb="8" eb="9">
      <t>ネン</t>
    </rPh>
    <rPh sb="9" eb="10">
      <t>セイ</t>
    </rPh>
    <rPh sb="10" eb="12">
      <t>ジョシ</t>
    </rPh>
    <phoneticPr fontId="2"/>
  </si>
  <si>
    <t>団体組手　５・６年生男子　Bチーム</t>
    <rPh sb="0" eb="2">
      <t>ダンタイ</t>
    </rPh>
    <rPh sb="2" eb="4">
      <t>クミテ</t>
    </rPh>
    <rPh sb="8" eb="9">
      <t>ネン</t>
    </rPh>
    <rPh sb="9" eb="10">
      <t>セイ</t>
    </rPh>
    <rPh sb="10" eb="12">
      <t>ダンシ</t>
    </rPh>
    <phoneticPr fontId="2"/>
  </si>
  <si>
    <t>団体組手　５・６年生女子　Bチーム</t>
    <rPh sb="0" eb="2">
      <t>ダンタイ</t>
    </rPh>
    <rPh sb="2" eb="4">
      <t>クミテ</t>
    </rPh>
    <rPh sb="8" eb="9">
      <t>ネン</t>
    </rPh>
    <rPh sb="9" eb="10">
      <t>セイ</t>
    </rPh>
    <rPh sb="10" eb="12">
      <t>ジョシ</t>
    </rPh>
    <phoneticPr fontId="2"/>
  </si>
  <si>
    <t>大会は、役員・審判・企画委員・補助員・開催地役員で運営される。本連盟所属の各団体（学校・道場）長は、左記の何れかの役割を務め、大会運営に寄与することが望ましい。団体長には運営を担う意識と態度が求められるし、試合運営上平等な立場に立つことも重要な要素である。その為監督・コーチ講習会を受講した保護者が各団体の監督・コーチを務めることを原則とする。
右上角に赤いマークがあるセルは、注意事項が記載されています。セルにカーソルをあわせれば表示されますので、必ず確認してください。</t>
    <rPh sb="50" eb="51">
      <t>ヒダリ</t>
    </rPh>
    <rPh sb="174" eb="176">
      <t>ミギウエ</t>
    </rPh>
    <rPh sb="176" eb="177">
      <t>カク</t>
    </rPh>
    <rPh sb="178" eb="179">
      <t>アカ</t>
    </rPh>
    <rPh sb="190" eb="194">
      <t>チュウイジコウ</t>
    </rPh>
    <rPh sb="195" eb="197">
      <t>キサイ</t>
    </rPh>
    <rPh sb="217" eb="219">
      <t>ヒョウジ</t>
    </rPh>
    <rPh sb="226" eb="227">
      <t>カナラ</t>
    </rPh>
    <rPh sb="228" eb="230">
      <t>カクニン</t>
    </rPh>
    <phoneticPr fontId="2"/>
  </si>
  <si>
    <r>
      <rPr>
        <sz val="12"/>
        <color rgb="FFFF0000"/>
        <rFont val="HG丸ｺﾞｼｯｸM-PRO"/>
        <family val="3"/>
        <charset val="128"/>
      </rPr>
      <t>大会参加費のみ振り込んで下さい</t>
    </r>
    <r>
      <rPr>
        <sz val="12"/>
        <rFont val="HG丸ｺﾞｼｯｸM-PRO"/>
        <family val="3"/>
        <charset val="128"/>
      </rPr>
      <t>。県連登録費などと合算して振り込まれると、担当が異なるため管理が困難になります。
個人での支払いは厳禁です。必ず道場・学校ごとにまとめ、払込取扱票には道場名、責任者名、内訳を書いてお支払いください。
ネットバンキングを利用の場合は、手続完了後に表示される送金明細をプリントアウトもしくはスクリーンショットしてください。</t>
    </r>
    <rPh sb="0" eb="5">
      <t>タイカイサンカヒ</t>
    </rPh>
    <rPh sb="7" eb="8">
      <t>フ</t>
    </rPh>
    <rPh sb="9" eb="10">
      <t>コ</t>
    </rPh>
    <rPh sb="12" eb="13">
      <t>クダ</t>
    </rPh>
    <rPh sb="16" eb="21">
      <t>ケンレントウロクヒ</t>
    </rPh>
    <rPh sb="24" eb="26">
      <t>ガッサン</t>
    </rPh>
    <rPh sb="28" eb="29">
      <t>フ</t>
    </rPh>
    <rPh sb="30" eb="31">
      <t>コ</t>
    </rPh>
    <rPh sb="36" eb="38">
      <t>タントウ</t>
    </rPh>
    <rPh sb="39" eb="40">
      <t>コト</t>
    </rPh>
    <rPh sb="44" eb="46">
      <t>カンリ</t>
    </rPh>
    <rPh sb="47" eb="49">
      <t>コンナン</t>
    </rPh>
    <rPh sb="56" eb="58">
      <t>コジン</t>
    </rPh>
    <rPh sb="60" eb="62">
      <t>シハラ</t>
    </rPh>
    <rPh sb="64" eb="66">
      <t>ゲンキン</t>
    </rPh>
    <rPh sb="69" eb="70">
      <t>カナラ</t>
    </rPh>
    <rPh sb="71" eb="73">
      <t>ドウジョウ</t>
    </rPh>
    <rPh sb="74" eb="76">
      <t>ガッコウ</t>
    </rPh>
    <rPh sb="83" eb="84">
      <t>ハラ</t>
    </rPh>
    <rPh sb="84" eb="85">
      <t>コ</t>
    </rPh>
    <rPh sb="85" eb="88">
      <t>トリアツカイヒョウ</t>
    </rPh>
    <rPh sb="90" eb="93">
      <t>ドウジョウメイ</t>
    </rPh>
    <rPh sb="94" eb="98">
      <t>セキニンシャメイ</t>
    </rPh>
    <rPh sb="99" eb="101">
      <t>ウチワケ</t>
    </rPh>
    <rPh sb="102" eb="103">
      <t>カ</t>
    </rPh>
    <rPh sb="106" eb="108">
      <t>シハラ</t>
    </rPh>
    <rPh sb="124" eb="126">
      <t>リヨウ</t>
    </rPh>
    <rPh sb="127" eb="129">
      <t>バアイ</t>
    </rPh>
    <rPh sb="131" eb="133">
      <t>テツヅキ</t>
    </rPh>
    <rPh sb="133" eb="136">
      <t>カンリョウゴ</t>
    </rPh>
    <rPh sb="137" eb="139">
      <t>ヒョウジ</t>
    </rPh>
    <rPh sb="142" eb="144">
      <t>ソウキン</t>
    </rPh>
    <rPh sb="144" eb="146">
      <t>メイサイ</t>
    </rPh>
    <phoneticPr fontId="2"/>
  </si>
  <si>
    <t>参加料集計</t>
    <rPh sb="0" eb="5">
      <t>サンカリョウシュウケイ</t>
    </rPh>
    <phoneticPr fontId="2"/>
  </si>
  <si>
    <t>県連登録学校の場合は、責任者会員証は不要です。</t>
    <rPh sb="0" eb="2">
      <t>ケンレン</t>
    </rPh>
    <rPh sb="2" eb="4">
      <t>トウロク</t>
    </rPh>
    <rPh sb="4" eb="6">
      <t>ガッコウ</t>
    </rPh>
    <rPh sb="7" eb="9">
      <t>バアイ</t>
    </rPh>
    <rPh sb="11" eb="14">
      <t>セキニンシャ</t>
    </rPh>
    <rPh sb="14" eb="16">
      <t>カイイン</t>
    </rPh>
    <rPh sb="16" eb="17">
      <t>ショウ</t>
    </rPh>
    <rPh sb="18" eb="20">
      <t>フヨウ</t>
    </rPh>
    <phoneticPr fontId="2"/>
  </si>
  <si>
    <t>県連登録学校の場合は、責任者会員証は不要です。</t>
    <rPh sb="0" eb="6">
      <t>ケンレントウロクガッコウ</t>
    </rPh>
    <rPh sb="7" eb="9">
      <t>バアイ</t>
    </rPh>
    <rPh sb="11" eb="14">
      <t>セキニンシャ</t>
    </rPh>
    <rPh sb="14" eb="17">
      <t>カイインショウ</t>
    </rPh>
    <rPh sb="18" eb="20">
      <t>フヨウ</t>
    </rPh>
    <phoneticPr fontId="2"/>
  </si>
  <si>
    <t>コーチを務めることができるのは、当該年度の義務講習終了者または県連登録学校の教諭のみです。
最大4名まで登録できますが、選手の人数を超える数のコーチは登録できません。</t>
    <rPh sb="4" eb="5">
      <t>ツト</t>
    </rPh>
    <rPh sb="16" eb="20">
      <t>トウガイネンド</t>
    </rPh>
    <rPh sb="21" eb="28">
      <t>ギムコウシュウシュウリョウシャ</t>
    </rPh>
    <rPh sb="31" eb="37">
      <t>ケンレントウロクガッコウ</t>
    </rPh>
    <rPh sb="38" eb="40">
      <t>キョウユ</t>
    </rPh>
    <rPh sb="46" eb="48">
      <t>サイダイ</t>
    </rPh>
    <rPh sb="49" eb="50">
      <t>メイ</t>
    </rPh>
    <rPh sb="52" eb="54">
      <t>トウロク</t>
    </rPh>
    <rPh sb="60" eb="62">
      <t>センシュ</t>
    </rPh>
    <rPh sb="63" eb="65">
      <t>ニンズウ</t>
    </rPh>
    <rPh sb="66" eb="67">
      <t>コ</t>
    </rPh>
    <rPh sb="69" eb="70">
      <t>カズ</t>
    </rPh>
    <rPh sb="75" eb="77">
      <t>トウロク</t>
    </rPh>
    <phoneticPr fontId="2"/>
  </si>
  <si>
    <r>
      <t>申込書を記入後、</t>
    </r>
    <r>
      <rPr>
        <sz val="12"/>
        <color rgb="FFFF0000"/>
        <rFont val="HG丸ｺﾞｼｯｸM-PRO"/>
        <family val="3"/>
        <charset val="128"/>
      </rPr>
      <t>必ずエントリー表をご確認ください。</t>
    </r>
    <r>
      <rPr>
        <sz val="12"/>
        <rFont val="HG丸ｺﾞｼｯｸM-PRO"/>
        <family val="3"/>
        <charset val="128"/>
      </rPr>
      <t>このエントリー表を基に選手名簿を作成していきます。
申込書・エントリー表の</t>
    </r>
    <r>
      <rPr>
        <sz val="12"/>
        <color rgb="FFFF0000"/>
        <rFont val="HG丸ｺﾞｼｯｸM-PRO"/>
        <family val="3"/>
        <charset val="128"/>
      </rPr>
      <t>セルや行・列を削除・追加しない</t>
    </r>
    <r>
      <rPr>
        <sz val="12"/>
        <rFont val="HG丸ｺﾞｼｯｸM-PRO"/>
        <family val="3"/>
        <charset val="128"/>
      </rPr>
      <t>でください。見えないところに表や計算式が格納されています。
保護されているセルは重要部分ですので、いじらないようにお願いいたします。
人数が入りきらないようであれば、お手数ですが、もう１つファイルを作成してください。</t>
    </r>
    <rPh sb="0" eb="3">
      <t>モウシコミショ</t>
    </rPh>
    <rPh sb="4" eb="7">
      <t>キニュウゴ</t>
    </rPh>
    <rPh sb="8" eb="9">
      <t>カナラ</t>
    </rPh>
    <rPh sb="15" eb="16">
      <t>ヒョウ</t>
    </rPh>
    <rPh sb="18" eb="20">
      <t>カクニン</t>
    </rPh>
    <rPh sb="32" eb="33">
      <t>ヒョウ</t>
    </rPh>
    <rPh sb="34" eb="35">
      <t>モト</t>
    </rPh>
    <rPh sb="36" eb="40">
      <t>センシュメイボ</t>
    </rPh>
    <rPh sb="41" eb="43">
      <t>サクセイ</t>
    </rPh>
    <rPh sb="51" eb="54">
      <t>モウシコミショ</t>
    </rPh>
    <rPh sb="60" eb="61">
      <t>ヒョウ</t>
    </rPh>
    <rPh sb="69" eb="71">
      <t>サクジョ</t>
    </rPh>
    <rPh sb="72" eb="74">
      <t>ツイカ</t>
    </rPh>
    <rPh sb="83" eb="84">
      <t>ミ</t>
    </rPh>
    <rPh sb="91" eb="92">
      <t>ヒョウ</t>
    </rPh>
    <rPh sb="93" eb="96">
      <t>ケイサンシキ</t>
    </rPh>
    <rPh sb="97" eb="99">
      <t>カクノウ</t>
    </rPh>
    <rPh sb="107" eb="109">
      <t>ホゴ</t>
    </rPh>
    <rPh sb="117" eb="121">
      <t>ジュウヨウブブン</t>
    </rPh>
    <rPh sb="135" eb="136">
      <t>ネガ</t>
    </rPh>
    <rPh sb="144" eb="146">
      <t>ニンズウ</t>
    </rPh>
    <rPh sb="147" eb="148">
      <t>ハイ</t>
    </rPh>
    <rPh sb="161" eb="163">
      <t>テスウ</t>
    </rPh>
    <rPh sb="176" eb="178">
      <t>サクセイ</t>
    </rPh>
    <phoneticPr fontId="2"/>
  </si>
  <si>
    <t>１．責任者の役割について</t>
    <rPh sb="2" eb="5">
      <t>セキニンシャ</t>
    </rPh>
    <rPh sb="6" eb="8">
      <t>ヤクワリ</t>
    </rPh>
    <phoneticPr fontId="2"/>
  </si>
  <si>
    <t>２．補助員について</t>
    <rPh sb="2" eb="5">
      <t>ホジョイン</t>
    </rPh>
    <phoneticPr fontId="2"/>
  </si>
  <si>
    <t>３．コーチについて</t>
    <phoneticPr fontId="2"/>
  </si>
  <si>
    <t>４．道場長の県連会員証・全空連会員証について</t>
    <rPh sb="2" eb="5">
      <t>ドウジョウチョウ</t>
    </rPh>
    <rPh sb="6" eb="11">
      <t>ケンレンカイインショウ</t>
    </rPh>
    <rPh sb="12" eb="18">
      <t>ゼンクウレンカイインショウ</t>
    </rPh>
    <phoneticPr fontId="2"/>
  </si>
  <si>
    <t>５．選手の県連会員番号について</t>
    <rPh sb="2" eb="4">
      <t>センシュ</t>
    </rPh>
    <rPh sb="5" eb="9">
      <t>ケンレンカイイン</t>
    </rPh>
    <rPh sb="9" eb="11">
      <t>バンゴウ</t>
    </rPh>
    <phoneticPr fontId="2"/>
  </si>
  <si>
    <t>６．参加費の支払いに関する注意事項</t>
    <rPh sb="2" eb="5">
      <t>サンカヒ</t>
    </rPh>
    <rPh sb="6" eb="8">
      <t>シハラ</t>
    </rPh>
    <rPh sb="10" eb="11">
      <t>カン</t>
    </rPh>
    <rPh sb="13" eb="17">
      <t>チュウイジコウ</t>
    </rPh>
    <phoneticPr fontId="2"/>
  </si>
  <si>
    <t>７．JPEGファイル（写真データ）の貼付けについて</t>
    <rPh sb="11" eb="13">
      <t>シャシン</t>
    </rPh>
    <rPh sb="18" eb="19">
      <t>ハ</t>
    </rPh>
    <rPh sb="19" eb="20">
      <t>ツ</t>
    </rPh>
    <phoneticPr fontId="2"/>
  </si>
  <si>
    <t>８．その他</t>
    <rPh sb="4" eb="5">
      <t>タ</t>
    </rPh>
    <phoneticPr fontId="2"/>
  </si>
  <si>
    <t>９．HP投稿に関する注意事項</t>
    <rPh sb="4" eb="6">
      <t>トウコウ</t>
    </rPh>
    <rPh sb="7" eb="8">
      <t>カン</t>
    </rPh>
    <rPh sb="10" eb="14">
      <t>チュウイジコウ</t>
    </rPh>
    <phoneticPr fontId="2"/>
  </si>
  <si>
    <t>項目、役員の選択について</t>
    <rPh sb="0" eb="2">
      <t>コウモク</t>
    </rPh>
    <rPh sb="3" eb="5">
      <t>ヤクイン</t>
    </rPh>
    <rPh sb="6" eb="8">
      <t>センタク</t>
    </rPh>
    <phoneticPr fontId="2"/>
  </si>
  <si>
    <t>大会担当地区役員３役のこと</t>
    <rPh sb="0" eb="2">
      <t>タイカイ</t>
    </rPh>
    <rPh sb="2" eb="4">
      <t>タントウ</t>
    </rPh>
    <rPh sb="4" eb="6">
      <t>チク</t>
    </rPh>
    <rPh sb="6" eb="8">
      <t>ヤクイン</t>
    </rPh>
    <rPh sb="9" eb="10">
      <t>ヤク</t>
    </rPh>
    <phoneticPr fontId="2"/>
  </si>
  <si>
    <t>道場長、学校責任者のこと</t>
    <rPh sb="0" eb="3">
      <t>ドウジョウチョウ</t>
    </rPh>
    <rPh sb="4" eb="9">
      <t>ガッコウセキニンシャ</t>
    </rPh>
    <phoneticPr fontId="2"/>
  </si>
  <si>
    <r>
      <t>EXCELにはＰＤＦを挿入（貼付け）できません。だからといって、</t>
    </r>
    <r>
      <rPr>
        <sz val="12"/>
        <color rgb="FFFF0000"/>
        <rFont val="HG丸ｺﾞｼｯｸM-PRO"/>
        <family val="3"/>
        <charset val="128"/>
      </rPr>
      <t>EXCELデータと別にPDFデータを投稿しないでください</t>
    </r>
    <r>
      <rPr>
        <sz val="12"/>
        <rFont val="HG丸ｺﾞｼｯｸM-PRO"/>
        <family val="3"/>
        <charset val="128"/>
      </rPr>
      <t>。
PDFは、専用アプリが無くても「I LOVE PDF」などのサイトを使えばWEB上で簡単にJPEG変換できます。
JPEGは画素数を小さくし、EXCELのデータ量が２Mまでに収まるようにしてください。
EXCEL上部の「挿入」→「画像」でJPEGデータを挿入（貼付け）できます。　　　　　　　　　　　　　　　　　　　　　　　　　　　　　　　　</t>
    </r>
    <r>
      <rPr>
        <sz val="12"/>
        <color rgb="FFFF0000"/>
        <rFont val="HG丸ｺﾞｼｯｸM-PRO"/>
        <family val="3"/>
        <charset val="128"/>
      </rPr>
      <t>またこちらでもできますので、参考にしてください。https://www.pc-koubou.jp/magazine/35994</t>
    </r>
    <rPh sb="11" eb="13">
      <t>ソウニュウ</t>
    </rPh>
    <rPh sb="14" eb="16">
      <t>ハリツ</t>
    </rPh>
    <rPh sb="41" eb="42">
      <t>ベツ</t>
    </rPh>
    <rPh sb="50" eb="52">
      <t>トウコウ</t>
    </rPh>
    <rPh sb="67" eb="69">
      <t>センヨウ</t>
    </rPh>
    <rPh sb="73" eb="74">
      <t>ナ</t>
    </rPh>
    <rPh sb="96" eb="97">
      <t>ツカ</t>
    </rPh>
    <rPh sb="102" eb="103">
      <t>ジョウ</t>
    </rPh>
    <rPh sb="104" eb="106">
      <t>カンタン</t>
    </rPh>
    <rPh sb="111" eb="113">
      <t>ヘンカン</t>
    </rPh>
    <rPh sb="124" eb="127">
      <t>ガソスウ</t>
    </rPh>
    <rPh sb="128" eb="129">
      <t>チイ</t>
    </rPh>
    <rPh sb="142" eb="143">
      <t>リョウ</t>
    </rPh>
    <rPh sb="149" eb="150">
      <t>オサ</t>
    </rPh>
    <rPh sb="168" eb="170">
      <t>ジョウブ</t>
    </rPh>
    <rPh sb="172" eb="174">
      <t>ソウニュウ</t>
    </rPh>
    <rPh sb="177" eb="179">
      <t>ガゾウ</t>
    </rPh>
    <rPh sb="189" eb="191">
      <t>ソウニュウ</t>
    </rPh>
    <rPh sb="192" eb="194">
      <t>ハリツ</t>
    </rPh>
    <rPh sb="247" eb="249">
      <t>サンコウ</t>
    </rPh>
    <phoneticPr fontId="2"/>
  </si>
  <si>
    <t>▼大会の出欠を選択▼</t>
  </si>
  <si>
    <r>
      <t xml:space="preserve">責任者または責任者代理以外で、以下の通り補助員をお願いします。
</t>
    </r>
    <r>
      <rPr>
        <sz val="12"/>
        <color rgb="FFFF0000"/>
        <rFont val="HG丸ｺﾞｼｯｸM-PRO"/>
        <family val="3"/>
        <charset val="128"/>
      </rPr>
      <t>参加者　５名まで→補助員１名
参加者１０名まで→補助員２名
参加者２０名まで→補助員３名
参加者２１名以上→補助員４名
　　　　　　　　　　　　　　　　　　　　　　　　　　　　　　　　　　　　　　　　　　　　　　　　　　　　　　　　　　　　　　　　　　　上記が守られていない申込は受け付けません</t>
    </r>
    <r>
      <rPr>
        <sz val="12"/>
        <rFont val="HG丸ｺﾞｼｯｸM-PRO"/>
        <family val="3"/>
        <charset val="128"/>
      </rPr>
      <t>のでご注意下さい。特別な事情がある場合は、申込書の通信欄に記載してください。</t>
    </r>
    <rPh sb="0" eb="3">
      <t>セキニンシャ</t>
    </rPh>
    <rPh sb="6" eb="9">
      <t>セキニンシャ</t>
    </rPh>
    <rPh sb="9" eb="11">
      <t>ダイリ</t>
    </rPh>
    <rPh sb="11" eb="13">
      <t>イガイ</t>
    </rPh>
    <rPh sb="15" eb="17">
      <t>イカ</t>
    </rPh>
    <rPh sb="18" eb="19">
      <t>トオ</t>
    </rPh>
    <rPh sb="20" eb="23">
      <t>ホジョイン</t>
    </rPh>
    <rPh sb="25" eb="26">
      <t>ネガ</t>
    </rPh>
    <rPh sb="32" eb="35">
      <t>サンカシャ</t>
    </rPh>
    <rPh sb="40" eb="43">
      <t>ホジョイン</t>
    </rPh>
    <rPh sb="44" eb="45">
      <t>メイ</t>
    </rPh>
    <rPh sb="46" eb="49">
      <t>サンカシャ</t>
    </rPh>
    <rPh sb="55" eb="58">
      <t>ホジョイン</t>
    </rPh>
    <rPh sb="61" eb="64">
      <t>サンカシャ</t>
    </rPh>
    <rPh sb="66" eb="67">
      <t>メイ</t>
    </rPh>
    <rPh sb="70" eb="73">
      <t>ホジョイン</t>
    </rPh>
    <rPh sb="74" eb="75">
      <t>メイ</t>
    </rPh>
    <rPh sb="77" eb="80">
      <t>サンカシャ</t>
    </rPh>
    <rPh sb="82" eb="83">
      <t>メイ</t>
    </rPh>
    <rPh sb="83" eb="85">
      <t>イジョウ</t>
    </rPh>
    <rPh sb="86" eb="89">
      <t>ホジョイン</t>
    </rPh>
    <rPh sb="90" eb="91">
      <t>メイ</t>
    </rPh>
    <rPh sb="161" eb="162">
      <t>マモ</t>
    </rPh>
    <rPh sb="168" eb="170">
      <t>モウシコミ</t>
    </rPh>
    <rPh sb="171" eb="172">
      <t>ウ</t>
    </rPh>
    <rPh sb="173" eb="174">
      <t>ツ</t>
    </rPh>
    <rPh sb="181" eb="184">
      <t>チュウイクダ</t>
    </rPh>
    <rPh sb="187" eb="189">
      <t>トクベツ</t>
    </rPh>
    <rPh sb="190" eb="192">
      <t>ジジョウ</t>
    </rPh>
    <rPh sb="195" eb="197">
      <t>バアイ</t>
    </rPh>
    <rPh sb="199" eb="202">
      <t>モウシコミショ</t>
    </rPh>
    <rPh sb="203" eb="206">
      <t>ツウシンラン</t>
    </rPh>
    <rPh sb="207" eb="209">
      <t>キサイ</t>
    </rPh>
    <phoneticPr fontId="2"/>
  </si>
  <si>
    <r>
      <t>小学生・中学生・高校生は道場責任者に会員番号を通知しておりますので、</t>
    </r>
    <r>
      <rPr>
        <sz val="12"/>
        <color rgb="FFFF0000"/>
        <rFont val="HG丸ｺﾞｼｯｸM-PRO"/>
        <family val="3"/>
        <charset val="128"/>
      </rPr>
      <t>会員番号は必ず記入</t>
    </r>
    <r>
      <rPr>
        <sz val="12"/>
        <rFont val="HG丸ｺﾞｼｯｸM-PRO"/>
        <family val="3"/>
        <charset val="128"/>
      </rPr>
      <t>をお願い致します。
県連会員登録が済んでいない選手、年度の更新が済んでいない選手は、県連HP会員登録システムにて登録をして、会員登録確認書に記入し道場単位で支払いをお願いします。申請の際は</t>
    </r>
    <r>
      <rPr>
        <sz val="12"/>
        <color rgb="FFFF0000"/>
        <rFont val="HG丸ｺﾞｼｯｸM-PRO"/>
        <family val="3"/>
        <charset val="128"/>
      </rPr>
      <t>全空連カード</t>
    </r>
    <r>
      <rPr>
        <sz val="12"/>
        <rFont val="HG丸ｺﾞｼｯｸM-PRO"/>
        <family val="3"/>
        <charset val="128"/>
      </rPr>
      <t xml:space="preserve">も必ず必要になりますので、事前に登録をお願いします。
</t>
    </r>
    <r>
      <rPr>
        <sz val="12"/>
        <color rgb="FFFF0000"/>
        <rFont val="HG丸ｺﾞｼｯｸM-PRO"/>
        <family val="3"/>
        <charset val="128"/>
      </rPr>
      <t>「申請中」では受け付けません</t>
    </r>
    <r>
      <rPr>
        <sz val="12"/>
        <rFont val="HG丸ｺﾞｼｯｸM-PRO"/>
        <family val="3"/>
        <charset val="128"/>
      </rPr>
      <t>。</t>
    </r>
    <rPh sb="0" eb="3">
      <t>ショウガクセイ</t>
    </rPh>
    <rPh sb="4" eb="7">
      <t>チュウガクセイ</t>
    </rPh>
    <rPh sb="8" eb="10">
      <t>コウコウ</t>
    </rPh>
    <rPh sb="10" eb="11">
      <t>セイ</t>
    </rPh>
    <rPh sb="12" eb="14">
      <t>ドウジョウ</t>
    </rPh>
    <rPh sb="14" eb="17">
      <t>セキニンシャ</t>
    </rPh>
    <rPh sb="18" eb="20">
      <t>カイイン</t>
    </rPh>
    <rPh sb="20" eb="22">
      <t>バンゴウ</t>
    </rPh>
    <rPh sb="23" eb="25">
      <t>ツウチ</t>
    </rPh>
    <rPh sb="34" eb="36">
      <t>カイイン</t>
    </rPh>
    <rPh sb="36" eb="38">
      <t>バンゴウ</t>
    </rPh>
    <rPh sb="39" eb="40">
      <t>カナラ</t>
    </rPh>
    <rPh sb="41" eb="43">
      <t>キニュウ</t>
    </rPh>
    <rPh sb="45" eb="46">
      <t>ネガ</t>
    </rPh>
    <rPh sb="47" eb="48">
      <t>イタ</t>
    </rPh>
    <rPh sb="53" eb="59">
      <t>ケンレンカイイントウロク</t>
    </rPh>
    <rPh sb="60" eb="61">
      <t>ス</t>
    </rPh>
    <rPh sb="66" eb="68">
      <t>センシュ</t>
    </rPh>
    <rPh sb="69" eb="71">
      <t>ネンド</t>
    </rPh>
    <rPh sb="72" eb="74">
      <t>コウシン</t>
    </rPh>
    <rPh sb="75" eb="76">
      <t>ス</t>
    </rPh>
    <rPh sb="81" eb="83">
      <t>センシュ</t>
    </rPh>
    <rPh sb="85" eb="87">
      <t>ケンレン</t>
    </rPh>
    <rPh sb="89" eb="93">
      <t>カイイントウロク</t>
    </rPh>
    <rPh sb="99" eb="101">
      <t>トウロク</t>
    </rPh>
    <rPh sb="105" eb="112">
      <t>カイイントウロクカクニンショ</t>
    </rPh>
    <rPh sb="113" eb="115">
      <t>キニュウ</t>
    </rPh>
    <rPh sb="116" eb="120">
      <t>ドウジョウタンイ</t>
    </rPh>
    <rPh sb="121" eb="123">
      <t>シハラ</t>
    </rPh>
    <rPh sb="126" eb="127">
      <t>ネガ</t>
    </rPh>
    <rPh sb="132" eb="134">
      <t>シンセイ</t>
    </rPh>
    <rPh sb="135" eb="136">
      <t>サイ</t>
    </rPh>
    <rPh sb="137" eb="139">
      <t>ゼンクウ</t>
    </rPh>
    <rPh sb="139" eb="140">
      <t>レン</t>
    </rPh>
    <rPh sb="144" eb="145">
      <t>カナラ</t>
    </rPh>
    <rPh sb="146" eb="148">
      <t>ヒツヨウ</t>
    </rPh>
    <rPh sb="156" eb="158">
      <t>ジゼン</t>
    </rPh>
    <rPh sb="159" eb="161">
      <t>トウロク</t>
    </rPh>
    <rPh sb="163" eb="164">
      <t>ネガ</t>
    </rPh>
    <rPh sb="171" eb="174">
      <t>シンセイチュウ</t>
    </rPh>
    <rPh sb="177" eb="178">
      <t>ウ</t>
    </rPh>
    <rPh sb="179" eb="180">
      <t>ツ</t>
    </rPh>
    <phoneticPr fontId="2"/>
  </si>
  <si>
    <t>第５０回熊日学童オリンピック　空手道　申込書</t>
    <rPh sb="0" eb="1">
      <t>ダイ</t>
    </rPh>
    <rPh sb="3" eb="4">
      <t>カイ</t>
    </rPh>
    <rPh sb="4" eb="6">
      <t>クマニチ</t>
    </rPh>
    <rPh sb="6" eb="8">
      <t>ガクドウ</t>
    </rPh>
    <rPh sb="15" eb="18">
      <t>カラテドウ</t>
    </rPh>
    <rPh sb="19" eb="22">
      <t>モウシコミショ</t>
    </rPh>
    <phoneticPr fontId="2"/>
  </si>
  <si>
    <t>申込締切　１０月　３日１７：００まで</t>
    <rPh sb="0" eb="4">
      <t>モウシコミシメキリ</t>
    </rPh>
    <rPh sb="7" eb="8">
      <t>ガツ</t>
    </rPh>
    <rPh sb="10" eb="11">
      <t>ニチ</t>
    </rPh>
    <phoneticPr fontId="2"/>
  </si>
  <si>
    <t>全空連
会員番号</t>
    <rPh sb="0" eb="3">
      <t>ぜんくうれん</t>
    </rPh>
    <rPh sb="4" eb="8">
      <t>かいいんばんごう</t>
    </rPh>
    <phoneticPr fontId="6" type="Hiragana" alignment="distributed"/>
  </si>
  <si>
    <t>団体５・６年生男子B</t>
  </si>
  <si>
    <t>団体５・６年生男子A</t>
  </si>
  <si>
    <r>
      <t>県連</t>
    </r>
    <r>
      <rPr>
        <sz val="14"/>
        <color rgb="FFFF0000"/>
        <rFont val="MS UI Gothic"/>
        <family val="3"/>
        <charset val="128"/>
      </rPr>
      <t>三</t>
    </r>
    <r>
      <rPr>
        <sz val="14"/>
        <color rgb="FFFF0000"/>
        <rFont val="HG丸ｺﾞｼｯｸM-PRO"/>
        <family val="3"/>
        <charset val="128"/>
      </rPr>
      <t>役とは</t>
    </r>
    <rPh sb="0" eb="1">
      <t>ケン</t>
    </rPh>
    <rPh sb="2" eb="3">
      <t>サン</t>
    </rPh>
    <phoneticPr fontId="2"/>
  </si>
  <si>
    <t>県連の会長、理事長、事務局長のこと</t>
    <rPh sb="0" eb="2">
      <t>ケンレン</t>
    </rPh>
    <rPh sb="3" eb="5">
      <t>カイチョウ</t>
    </rPh>
    <rPh sb="6" eb="9">
      <t>リジチョウ</t>
    </rPh>
    <rPh sb="10" eb="14">
      <t>ジムキョクチョウ</t>
    </rPh>
    <phoneticPr fontId="2"/>
  </si>
  <si>
    <t>県連部会員とは</t>
    <rPh sb="0" eb="2">
      <t>ケンレン</t>
    </rPh>
    <rPh sb="2" eb="3">
      <t>ブ</t>
    </rPh>
    <rPh sb="3" eb="5">
      <t>カイイン</t>
    </rPh>
    <phoneticPr fontId="2"/>
  </si>
  <si>
    <t>開催地役員とは</t>
    <rPh sb="0" eb="3">
      <t>カイサイチ</t>
    </rPh>
    <rPh sb="3" eb="5">
      <t>ヤクイン</t>
    </rPh>
    <phoneticPr fontId="2"/>
  </si>
  <si>
    <t>大会運営補助（道場長）とは</t>
    <rPh sb="0" eb="2">
      <t>タイカイ</t>
    </rPh>
    <rPh sb="2" eb="4">
      <t>ウンエイ</t>
    </rPh>
    <rPh sb="4" eb="6">
      <t>ホジョ</t>
    </rPh>
    <rPh sb="7" eb="10">
      <t>ドウジョウチョウ</t>
    </rPh>
    <phoneticPr fontId="2"/>
  </si>
  <si>
    <t>県連各部会員のこと</t>
    <rPh sb="0" eb="2">
      <t>ケンレン</t>
    </rPh>
    <rPh sb="2" eb="3">
      <t>カク</t>
    </rPh>
    <rPh sb="3" eb="6">
      <t>ブカイイン</t>
    </rPh>
    <phoneticPr fontId="2"/>
  </si>
  <si>
    <t>審判、県役員、県連部会員、郡市役員以外の</t>
    <rPh sb="0" eb="2">
      <t>シンパン</t>
    </rPh>
    <rPh sb="3" eb="4">
      <t>ケン</t>
    </rPh>
    <rPh sb="4" eb="6">
      <t>ヤクイン</t>
    </rPh>
    <rPh sb="7" eb="9">
      <t>ケンレン</t>
    </rPh>
    <rPh sb="9" eb="12">
      <t>ブカイイン</t>
    </rPh>
    <rPh sb="13" eb="15">
      <t>グンシ</t>
    </rPh>
    <rPh sb="15" eb="17">
      <t>ヤクイン</t>
    </rPh>
    <rPh sb="17" eb="19">
      <t>イガイ</t>
    </rPh>
    <phoneticPr fontId="2"/>
  </si>
  <si>
    <r>
      <t>責任者の方は、大会出席の場合、</t>
    </r>
    <r>
      <rPr>
        <sz val="12"/>
        <color rgb="FFFF0000"/>
        <rFont val="HG丸ｺﾞｼｯｸM-PRO"/>
        <family val="3"/>
        <charset val="128"/>
      </rPr>
      <t>県連三役・開催地役員・県連部会員・審判員・大会運営補助員（道場長）・補助員（保護者）いずれかに必ず名前を記載</t>
    </r>
    <r>
      <rPr>
        <sz val="12"/>
        <rFont val="HG丸ｺﾞｼｯｸM-PRO"/>
        <family val="3"/>
        <charset val="128"/>
      </rPr>
      <t>し、大会運営にご協力ください。
責任者の方が大会欠席の場合、代理の方を役員・審判・補助員のいずれかに出してください。</t>
    </r>
    <r>
      <rPr>
        <sz val="12"/>
        <color theme="4"/>
        <rFont val="HG丸ｺﾞｼｯｸM-PRO"/>
        <family val="3"/>
        <charset val="128"/>
      </rPr>
      <t>「熊本県連交通費等支給基準」に従い、交通費等が支給されます。</t>
    </r>
    <r>
      <rPr>
        <sz val="12"/>
        <rFont val="HG丸ｺﾞｼｯｸM-PRO"/>
        <family val="3"/>
        <charset val="128"/>
      </rPr>
      <t xml:space="preserve">
責任者はコーチにつくことができませんのでご注意下さい。但し、県連登録学校で、責任者が学校教諭である場合はコーチにつくことができます。
</t>
    </r>
    <r>
      <rPr>
        <sz val="12"/>
        <color rgb="FFFF0000"/>
        <rFont val="HG丸ｺﾞｼｯｸM-PRO"/>
        <family val="3"/>
        <charset val="128"/>
      </rPr>
      <t>上記が守られていない申込は受け付けません</t>
    </r>
    <r>
      <rPr>
        <sz val="12"/>
        <rFont val="HG丸ｺﾞｼｯｸM-PRO"/>
        <family val="3"/>
        <charset val="128"/>
      </rPr>
      <t>のでご注意下さい。特別な事情がある場合は、申込書の通信欄に記載してください。</t>
    </r>
    <rPh sb="0" eb="3">
      <t>セキニンシャ</t>
    </rPh>
    <rPh sb="4" eb="5">
      <t>カタ</t>
    </rPh>
    <rPh sb="7" eb="11">
      <t>タイカイシュッセキ</t>
    </rPh>
    <rPh sb="12" eb="14">
      <t>バアイ</t>
    </rPh>
    <rPh sb="15" eb="17">
      <t>ケンレン</t>
    </rPh>
    <rPh sb="17" eb="19">
      <t>サンヤク</t>
    </rPh>
    <rPh sb="20" eb="23">
      <t>カイサイチ</t>
    </rPh>
    <rPh sb="23" eb="25">
      <t>ヤクイン</t>
    </rPh>
    <rPh sb="26" eb="28">
      <t>ケンレン</t>
    </rPh>
    <rPh sb="32" eb="34">
      <t>シンパン</t>
    </rPh>
    <rPh sb="34" eb="35">
      <t>イン</t>
    </rPh>
    <rPh sb="36" eb="38">
      <t>タイカイ</t>
    </rPh>
    <rPh sb="38" eb="40">
      <t>ウンエイ</t>
    </rPh>
    <rPh sb="40" eb="42">
      <t>ホジョ</t>
    </rPh>
    <rPh sb="42" eb="43">
      <t>イン</t>
    </rPh>
    <rPh sb="44" eb="47">
      <t>ドウジョウチョウ</t>
    </rPh>
    <rPh sb="49" eb="52">
      <t>ホジョイン</t>
    </rPh>
    <rPh sb="53" eb="56">
      <t>ホゴシャ</t>
    </rPh>
    <rPh sb="61" eb="62">
      <t>カナラ</t>
    </rPh>
    <rPh sb="63" eb="65">
      <t>ナマエ</t>
    </rPh>
    <rPh sb="66" eb="68">
      <t>キサイ</t>
    </rPh>
    <rPh sb="70" eb="74">
      <t>タイカイウンエイ</t>
    </rPh>
    <rPh sb="76" eb="78">
      <t>キョウリョク</t>
    </rPh>
    <rPh sb="84" eb="87">
      <t>セキニンシャ</t>
    </rPh>
    <rPh sb="88" eb="89">
      <t>カタ</t>
    </rPh>
    <rPh sb="90" eb="94">
      <t>タイカイケッセキ</t>
    </rPh>
    <rPh sb="95" eb="97">
      <t>バアイ</t>
    </rPh>
    <rPh sb="98" eb="100">
      <t>ダイリ</t>
    </rPh>
    <rPh sb="101" eb="102">
      <t>カタ</t>
    </rPh>
    <rPh sb="103" eb="105">
      <t>ヤクイン</t>
    </rPh>
    <rPh sb="106" eb="108">
      <t>シンパン</t>
    </rPh>
    <rPh sb="109" eb="112">
      <t>ホジョイン</t>
    </rPh>
    <rPh sb="118" eb="119">
      <t>ダ</t>
    </rPh>
    <rPh sb="128" eb="130">
      <t>クマモト</t>
    </rPh>
    <rPh sb="130" eb="132">
      <t>ケンレン</t>
    </rPh>
    <rPh sb="132" eb="136">
      <t>コウツウヒトウ</t>
    </rPh>
    <rPh sb="136" eb="140">
      <t>シキュウキジュン</t>
    </rPh>
    <rPh sb="142" eb="143">
      <t>シタガ</t>
    </rPh>
    <rPh sb="145" eb="149">
      <t>コウツウヒトウ</t>
    </rPh>
    <rPh sb="150" eb="152">
      <t>シキュウ</t>
    </rPh>
    <rPh sb="157" eb="160">
      <t>セキニンシャ</t>
    </rPh>
    <rPh sb="178" eb="181">
      <t>チュウイクダ</t>
    </rPh>
    <rPh sb="184" eb="185">
      <t>タダ</t>
    </rPh>
    <rPh sb="191" eb="193">
      <t>ガッコウ</t>
    </rPh>
    <rPh sb="195" eb="198">
      <t>セキニンシャ</t>
    </rPh>
    <rPh sb="199" eb="201">
      <t>ガッコウ</t>
    </rPh>
    <rPh sb="201" eb="203">
      <t>キョウユ</t>
    </rPh>
    <rPh sb="206" eb="208">
      <t>バアイ</t>
    </rPh>
    <rPh sb="224" eb="226">
      <t>ジョウキ</t>
    </rPh>
    <rPh sb="227" eb="228">
      <t>マモ</t>
    </rPh>
    <rPh sb="234" eb="236">
      <t>モウシコミ</t>
    </rPh>
    <rPh sb="237" eb="238">
      <t>ウ</t>
    </rPh>
    <rPh sb="239" eb="240">
      <t>ツ</t>
    </rPh>
    <rPh sb="247" eb="250">
      <t>チュウイクダ</t>
    </rPh>
    <rPh sb="253" eb="255">
      <t>トクベツ</t>
    </rPh>
    <rPh sb="256" eb="258">
      <t>ジジョウ</t>
    </rPh>
    <rPh sb="261" eb="263">
      <t>バアイ</t>
    </rPh>
    <rPh sb="265" eb="268">
      <t>モウシコミショ</t>
    </rPh>
    <rPh sb="269" eb="272">
      <t>ツウシンラン</t>
    </rPh>
    <rPh sb="273" eb="27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</si>
</sst>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yyyy/m/d;@"/>
    <numFmt numFmtId="177" formatCode="0_);[Red]\(0\)"/>
    <numFmt numFmtId="178" formatCode="&quot;年&quot;&quot;齢&quot;"/>
    <numFmt numFmtId="179" formatCode="0&quot;人&quot;"/>
    <numFmt numFmtId="180" formatCode="0&quot;年&quot;"/>
    <numFmt numFmtId="181" formatCode="0&quot;チ&quot;&quot;ー&quot;&quot;ム&quot;"/>
    <numFmt numFmtId="182" formatCode="0000000"/>
    <numFmt numFmtId="183" formatCode="00000"/>
  </numFmts>
  <fonts count="4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丸ｺﾞｼｯｸM-PRO"/>
      <family val="2"/>
      <charset val="128"/>
    </font>
    <font>
      <sz val="6"/>
      <name val="ＭＳ Ｐ明朝"/>
      <family val="1"/>
      <charset val="128"/>
    </font>
    <font>
      <sz val="10"/>
      <color theme="1"/>
      <name val="HG丸ｺﾞｼｯｸM-PRO"/>
      <family val="3"/>
      <charset val="128"/>
    </font>
    <font>
      <sz val="6"/>
      <name val="HG丸ｺﾞｼｯｸM-PRO"/>
      <family val="2"/>
      <charset val="128"/>
    </font>
    <font>
      <sz val="6"/>
      <name val="ＭＳ Ｐゴシック"/>
      <family val="3"/>
      <charset val="128"/>
    </font>
    <font>
      <sz val="10"/>
      <name val="HG丸ｺﾞｼｯｸM-PRO"/>
      <family val="3"/>
      <charset val="128"/>
    </font>
    <font>
      <sz val="10"/>
      <color rgb="FFFF0000"/>
      <name val="HG丸ｺﾞｼｯｸM-PRO"/>
      <family val="3"/>
      <charset val="128"/>
    </font>
    <font>
      <sz val="10"/>
      <color theme="0"/>
      <name val="HG丸ｺﾞｼｯｸM-PRO"/>
      <family val="3"/>
      <charset val="128"/>
    </font>
    <font>
      <sz val="12"/>
      <color rgb="FFFF0000"/>
      <name val="HG丸ｺﾞｼｯｸM-PRO"/>
      <family val="3"/>
      <charset val="128"/>
    </font>
    <font>
      <sz val="11"/>
      <name val="HG丸ｺﾞｼｯｸM-PRO"/>
      <family val="3"/>
      <charset val="128"/>
    </font>
    <font>
      <b/>
      <sz val="11"/>
      <color rgb="FFFF0000"/>
      <name val="HG丸ｺﾞｼｯｸM-PRO"/>
      <family val="3"/>
      <charset val="128"/>
    </font>
    <font>
      <sz val="11"/>
      <color rgb="FFFF0000"/>
      <name val="HG丸ｺﾞｼｯｸM-PRO"/>
      <family val="3"/>
      <charset val="128"/>
    </font>
    <font>
      <sz val="11"/>
      <color indexed="8"/>
      <name val="HGPｺﾞｼｯｸM"/>
      <family val="3"/>
      <charset val="128"/>
    </font>
    <font>
      <sz val="11"/>
      <color theme="1"/>
      <name val="HG丸ｺﾞｼｯｸM-PRO"/>
      <family val="3"/>
      <charset val="128"/>
    </font>
    <font>
      <sz val="14"/>
      <color rgb="FFFF0000"/>
      <name val="HG丸ｺﾞｼｯｸM-PRO"/>
      <family val="3"/>
      <charset val="128"/>
    </font>
    <font>
      <sz val="12"/>
      <name val="HG丸ｺﾞｼｯｸM-PRO"/>
      <family val="3"/>
      <charset val="128"/>
    </font>
    <font>
      <sz val="16"/>
      <color rgb="FFFF0000"/>
      <name val="HG丸ｺﾞｼｯｸM-PRO"/>
      <family val="3"/>
      <charset val="128"/>
    </font>
    <font>
      <sz val="14"/>
      <color theme="1"/>
      <name val="HG丸ｺﾞｼｯｸM-PRO"/>
      <family val="3"/>
      <charset val="128"/>
    </font>
    <font>
      <sz val="12"/>
      <color theme="1"/>
      <name val="HG丸ｺﾞｼｯｸM-PRO"/>
      <family val="3"/>
      <charset val="128"/>
    </font>
    <font>
      <sz val="24"/>
      <color theme="1"/>
      <name val="HG丸ｺﾞｼｯｸM-PRO"/>
      <family val="3"/>
      <charset val="128"/>
    </font>
    <font>
      <sz val="14"/>
      <color rgb="FFC00000"/>
      <name val="HG丸ｺﾞｼｯｸM-PRO"/>
      <family val="3"/>
      <charset val="128"/>
    </font>
    <font>
      <b/>
      <sz val="10"/>
      <color rgb="FFFF0000"/>
      <name val="HG丸ｺﾞｼｯｸM-PRO"/>
      <family val="3"/>
      <charset val="128"/>
    </font>
    <font>
      <u/>
      <sz val="10"/>
      <color rgb="FFFF0000"/>
      <name val="HG丸ｺﾞｼｯｸM-PRO"/>
      <family val="3"/>
      <charset val="128"/>
    </font>
    <font>
      <b/>
      <sz val="12"/>
      <color rgb="FFFF0000"/>
      <name val="HG丸ｺﾞｼｯｸM-PRO"/>
      <family val="3"/>
      <charset val="128"/>
    </font>
    <font>
      <u/>
      <sz val="20"/>
      <color theme="1"/>
      <name val="HG丸ｺﾞｼｯｸM-PRO"/>
      <family val="3"/>
      <charset val="128"/>
    </font>
    <font>
      <sz val="24"/>
      <color rgb="FFFF0000"/>
      <name val="HG丸ｺﾞｼｯｸM-PRO"/>
      <family val="3"/>
      <charset val="128"/>
    </font>
    <font>
      <b/>
      <sz val="9"/>
      <color indexed="81"/>
      <name val="MS P ゴシック"/>
      <family val="3"/>
      <charset val="128"/>
    </font>
    <font>
      <b/>
      <sz val="9"/>
      <color indexed="10"/>
      <name val="MS P ゴシック"/>
      <family val="3"/>
      <charset val="128"/>
    </font>
    <font>
      <sz val="20"/>
      <color theme="1"/>
      <name val="HG丸ｺﾞｼｯｸM-PRO"/>
      <family val="3"/>
      <charset val="128"/>
    </font>
    <font>
      <sz val="16"/>
      <color theme="1"/>
      <name val="HG丸ｺﾞｼｯｸM-PRO"/>
      <family val="3"/>
      <charset val="128"/>
    </font>
    <font>
      <sz val="11"/>
      <name val="ＭＳ Ｐゴシック"/>
      <family val="3"/>
      <charset val="128"/>
    </font>
    <font>
      <b/>
      <sz val="11"/>
      <color rgb="FF0070C0"/>
      <name val="HG丸ｺﾞｼｯｸM-PRO"/>
      <family val="3"/>
      <charset val="128"/>
    </font>
    <font>
      <b/>
      <sz val="12"/>
      <color rgb="FF0070C0"/>
      <name val="HG丸ｺﾞｼｯｸM-PRO"/>
      <family val="3"/>
      <charset val="128"/>
    </font>
    <font>
      <b/>
      <sz val="14"/>
      <name val="HG丸ｺﾞｼｯｸM-PRO"/>
      <family val="3"/>
      <charset val="128"/>
    </font>
    <font>
      <b/>
      <sz val="14"/>
      <color rgb="FFFF0000"/>
      <name val="游ゴシック"/>
      <family val="3"/>
      <charset val="128"/>
      <scheme val="minor"/>
    </font>
    <font>
      <sz val="10"/>
      <color theme="1"/>
      <name val="HG丸ｺﾞｼｯｸM-PRO"/>
      <family val="3"/>
      <charset val="134"/>
    </font>
    <font>
      <sz val="14"/>
      <color rgb="FFFF0000"/>
      <name val="MS UI Gothic"/>
      <family val="3"/>
      <charset val="128"/>
    </font>
    <font>
      <sz val="12"/>
      <color theme="4"/>
      <name val="HG丸ｺﾞｼｯｸM-PRO"/>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EAEAEA"/>
        <bgColor indexed="64"/>
      </patternFill>
    </fill>
    <fill>
      <patternFill patternType="solid">
        <fgColor rgb="FFCCFFFF"/>
        <bgColor indexed="64"/>
      </patternFill>
    </fill>
    <fill>
      <patternFill patternType="solid">
        <fgColor rgb="FFFFFF9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39997558519241921"/>
        <bgColor indexed="64"/>
      </patternFill>
    </fill>
  </fills>
  <borders count="54">
    <border>
      <left/>
      <right/>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top style="thin">
        <color indexed="64"/>
      </top>
      <bottom style="thin">
        <color indexed="64"/>
      </bottom>
      <diagonal/>
    </border>
    <border>
      <left style="thin">
        <color auto="1"/>
      </left>
      <right/>
      <top style="thin">
        <color auto="1"/>
      </top>
      <bottom style="medium">
        <color auto="1"/>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auto="1"/>
      </bottom>
      <diagonal/>
    </border>
    <border>
      <left style="thin">
        <color indexed="64"/>
      </left>
      <right style="medium">
        <color indexed="64"/>
      </right>
      <top style="thin">
        <color indexed="64"/>
      </top>
      <bottom style="thin">
        <color indexed="64"/>
      </bottom>
      <diagonal/>
    </border>
    <border diagonalUp="1">
      <left style="thin">
        <color auto="1"/>
      </left>
      <right style="medium">
        <color indexed="64"/>
      </right>
      <top style="thin">
        <color auto="1"/>
      </top>
      <bottom style="thin">
        <color auto="1"/>
      </bottom>
      <diagonal style="thin">
        <color auto="1"/>
      </diagonal>
    </border>
    <border diagonalUp="1">
      <left style="thin">
        <color indexed="64"/>
      </left>
      <right style="thin">
        <color indexed="64"/>
      </right>
      <top/>
      <bottom style="thin">
        <color indexed="64"/>
      </bottom>
      <diagonal style="thin">
        <color indexed="64"/>
      </diagonal>
    </border>
    <border diagonalUp="1">
      <left style="thin">
        <color auto="1"/>
      </left>
      <right style="medium">
        <color indexed="64"/>
      </right>
      <top/>
      <bottom style="thin">
        <color auto="1"/>
      </bottom>
      <diagonal style="thin">
        <color auto="1"/>
      </diagonal>
    </border>
    <border>
      <left style="thin">
        <color indexed="64"/>
      </left>
      <right style="medium">
        <color indexed="64"/>
      </right>
      <top/>
      <bottom style="thin">
        <color indexed="64"/>
      </bottom>
      <diagonal/>
    </border>
    <border>
      <left style="medium">
        <color auto="1"/>
      </left>
      <right style="thin">
        <color auto="1"/>
      </right>
      <top style="thin">
        <color auto="1"/>
      </top>
      <bottom/>
      <diagonal/>
    </border>
    <border>
      <left style="medium">
        <color auto="1"/>
      </left>
      <right style="thin">
        <color auto="1"/>
      </right>
      <top/>
      <bottom/>
      <diagonal/>
    </border>
    <border>
      <left/>
      <right style="thin">
        <color indexed="64"/>
      </right>
      <top style="medium">
        <color indexed="64"/>
      </top>
      <bottom style="medium">
        <color indexed="64"/>
      </bottom>
      <diagonal/>
    </border>
    <border>
      <left/>
      <right style="thin">
        <color auto="1"/>
      </right>
      <top style="thin">
        <color auto="1"/>
      </top>
      <bottom style="medium">
        <color auto="1"/>
      </bottom>
      <diagonal/>
    </border>
    <border>
      <left style="thin">
        <color indexed="64"/>
      </left>
      <right/>
      <top style="medium">
        <color indexed="64"/>
      </top>
      <bottom style="medium">
        <color indexed="64"/>
      </bottom>
      <diagonal/>
    </border>
    <border>
      <left style="thin">
        <color auto="1"/>
      </left>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auto="1"/>
      </top>
      <bottom style="medium">
        <color auto="1"/>
      </bottom>
      <diagonal style="thin">
        <color indexed="64"/>
      </diagonal>
    </border>
    <border diagonalUp="1">
      <left style="thin">
        <color auto="1"/>
      </left>
      <right style="medium">
        <color indexed="64"/>
      </right>
      <top style="thin">
        <color auto="1"/>
      </top>
      <bottom style="medium">
        <color auto="1"/>
      </bottom>
      <diagonal style="thin">
        <color auto="1"/>
      </diagonal>
    </border>
    <border>
      <left style="medium">
        <color indexed="64"/>
      </left>
      <right style="medium">
        <color indexed="64"/>
      </right>
      <top/>
      <bottom/>
      <diagonal/>
    </border>
  </borders>
  <cellStyleXfs count="9">
    <xf numFmtId="0" fontId="0" fillId="0" borderId="0">
      <alignment vertical="center"/>
    </xf>
    <xf numFmtId="0" fontId="3" fillId="0" borderId="0">
      <alignment vertical="center"/>
    </xf>
    <xf numFmtId="0" fontId="1" fillId="0" borderId="0">
      <alignment vertical="center"/>
    </xf>
    <xf numFmtId="0" fontId="1" fillId="0" borderId="0">
      <alignment vertical="center"/>
    </xf>
    <xf numFmtId="0" fontId="15"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0"/>
    <xf numFmtId="38" fontId="33" fillId="0" borderId="0" applyFont="0" applyFill="0" applyBorder="0" applyAlignment="0" applyProtection="0">
      <alignment vertical="center"/>
    </xf>
  </cellStyleXfs>
  <cellXfs count="280">
    <xf numFmtId="0" fontId="0" fillId="0" borderId="0" xfId="0">
      <alignment vertical="center"/>
    </xf>
    <xf numFmtId="0" fontId="5" fillId="0" borderId="0" xfId="0" applyFont="1" applyAlignment="1">
      <alignment horizontal="center" vertical="center"/>
    </xf>
    <xf numFmtId="0" fontId="5" fillId="0" borderId="0" xfId="0" applyFont="1" applyAlignment="1">
      <alignment horizontal="left" vertical="center"/>
    </xf>
    <xf numFmtId="14" fontId="10" fillId="0" borderId="0" xfId="0" applyNumberFormat="1" applyFont="1" applyAlignment="1">
      <alignment horizontal="center" vertical="center"/>
    </xf>
    <xf numFmtId="0" fontId="5" fillId="2" borderId="4" xfId="0" applyFont="1" applyFill="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locked="0" hidden="1"/>
    </xf>
    <xf numFmtId="0" fontId="14" fillId="0" borderId="0" xfId="0" applyFont="1" applyAlignment="1">
      <alignment horizontal="left" vertical="center"/>
    </xf>
    <xf numFmtId="0" fontId="16" fillId="0" borderId="0" xfId="2" applyFont="1" applyAlignment="1">
      <alignment horizontal="left" vertical="center"/>
    </xf>
    <xf numFmtId="0" fontId="16" fillId="0" borderId="0" xfId="2" applyFont="1" applyAlignment="1">
      <alignment horizontal="center" vertical="center"/>
    </xf>
    <xf numFmtId="0" fontId="16" fillId="0" borderId="17" xfId="2" applyFont="1" applyBorder="1" applyAlignment="1">
      <alignment horizontal="left" vertical="center"/>
    </xf>
    <xf numFmtId="0" fontId="16" fillId="0" borderId="18" xfId="2" applyFont="1" applyBorder="1" applyAlignment="1">
      <alignment horizontal="left" vertical="center"/>
    </xf>
    <xf numFmtId="57" fontId="16" fillId="0" borderId="0" xfId="2" applyNumberFormat="1" applyFont="1">
      <alignment vertical="center"/>
    </xf>
    <xf numFmtId="0" fontId="16" fillId="0" borderId="0" xfId="2" applyFont="1" applyAlignment="1">
      <alignment horizontal="right" vertical="center"/>
    </xf>
    <xf numFmtId="0" fontId="12" fillId="4" borderId="4" xfId="2" applyFont="1" applyFill="1" applyBorder="1" applyAlignment="1">
      <alignment horizontal="center" vertical="center"/>
    </xf>
    <xf numFmtId="0" fontId="16" fillId="0" borderId="0" xfId="2" applyFont="1">
      <alignment vertical="center"/>
    </xf>
    <xf numFmtId="0" fontId="5" fillId="0" borderId="4" xfId="0" applyFont="1" applyBorder="1" applyAlignment="1" applyProtection="1">
      <alignment horizontal="center" vertical="center" shrinkToFit="1"/>
      <protection locked="0"/>
    </xf>
    <xf numFmtId="0" fontId="5" fillId="0" borderId="16"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32" xfId="0" applyFont="1" applyFill="1" applyBorder="1" applyAlignment="1">
      <alignment horizontal="center" vertical="center"/>
    </xf>
    <xf numFmtId="0" fontId="22" fillId="0" borderId="0" xfId="0" applyFont="1">
      <alignment vertical="center"/>
    </xf>
    <xf numFmtId="177" fontId="5" fillId="0" borderId="4" xfId="0" applyNumberFormat="1" applyFont="1" applyBorder="1" applyAlignment="1">
      <alignment horizontal="center" vertical="center"/>
    </xf>
    <xf numFmtId="0" fontId="16" fillId="0" borderId="0" xfId="0" applyFont="1" applyAlignment="1">
      <alignment vertical="center" shrinkToFit="1"/>
    </xf>
    <xf numFmtId="0" fontId="16" fillId="0" borderId="4" xfId="0" applyFont="1" applyBorder="1" applyAlignment="1">
      <alignment horizontal="center" vertical="center" shrinkToFit="1"/>
    </xf>
    <xf numFmtId="0" fontId="16" fillId="0" borderId="0" xfId="0" applyFont="1" applyAlignment="1">
      <alignment horizontal="center" vertical="center" shrinkToFit="1"/>
    </xf>
    <xf numFmtId="0" fontId="16" fillId="0" borderId="0" xfId="0" applyFont="1" applyAlignment="1">
      <alignment horizontal="centerContinuous" vertical="center" shrinkToFit="1"/>
    </xf>
    <xf numFmtId="0" fontId="5" fillId="5" borderId="3" xfId="0" applyFont="1" applyFill="1" applyBorder="1" applyAlignment="1" applyProtection="1">
      <alignment horizontal="center" vertical="center"/>
      <protection locked="0"/>
    </xf>
    <xf numFmtId="0" fontId="5" fillId="5" borderId="4" xfId="0" applyFont="1" applyFill="1" applyBorder="1" applyAlignment="1" applyProtection="1">
      <alignment horizontal="center" vertical="center"/>
      <protection locked="0"/>
    </xf>
    <xf numFmtId="0" fontId="5" fillId="5" borderId="33" xfId="0" applyFont="1" applyFill="1" applyBorder="1" applyAlignment="1" applyProtection="1">
      <alignment horizontal="center" vertical="center" shrinkToFit="1"/>
      <protection locked="0"/>
    </xf>
    <xf numFmtId="0" fontId="5" fillId="0" borderId="27" xfId="0" applyFont="1" applyBorder="1" applyAlignment="1" applyProtection="1">
      <alignment horizontal="center" vertical="center"/>
      <protection locked="0"/>
    </xf>
    <xf numFmtId="0" fontId="20" fillId="0" borderId="0" xfId="0" applyFont="1">
      <alignment vertical="center"/>
    </xf>
    <xf numFmtId="0" fontId="5" fillId="3" borderId="31" xfId="0" applyFont="1" applyFill="1" applyBorder="1" applyAlignment="1" applyProtection="1">
      <alignment horizontal="left" vertical="center"/>
      <protection locked="0"/>
    </xf>
    <xf numFmtId="0" fontId="16" fillId="10" borderId="4" xfId="0" applyFont="1" applyFill="1" applyBorder="1" applyAlignment="1">
      <alignment horizontal="center" vertical="center" shrinkToFit="1"/>
    </xf>
    <xf numFmtId="0" fontId="16" fillId="11" borderId="4" xfId="0" applyFont="1" applyFill="1" applyBorder="1" applyAlignment="1">
      <alignment horizontal="center" vertical="center" shrinkToFit="1"/>
    </xf>
    <xf numFmtId="180" fontId="5" fillId="0" borderId="4" xfId="0" applyNumberFormat="1" applyFont="1" applyBorder="1" applyAlignment="1">
      <alignment horizontal="center" vertical="center"/>
    </xf>
    <xf numFmtId="0" fontId="16" fillId="0" borderId="19" xfId="2" applyFont="1" applyBorder="1" applyAlignment="1">
      <alignment horizontal="left" vertical="center"/>
    </xf>
    <xf numFmtId="0" fontId="16" fillId="0" borderId="20" xfId="2" applyFont="1" applyBorder="1" applyAlignment="1">
      <alignment horizontal="left" vertical="center"/>
    </xf>
    <xf numFmtId="0" fontId="16" fillId="0" borderId="21" xfId="2" applyFont="1" applyBorder="1" applyAlignment="1">
      <alignment horizontal="left" vertical="center"/>
    </xf>
    <xf numFmtId="0" fontId="16" fillId="4" borderId="4" xfId="2" applyFont="1" applyFill="1" applyBorder="1" applyAlignment="1">
      <alignment horizontal="center" vertical="center"/>
    </xf>
    <xf numFmtId="0" fontId="12" fillId="0" borderId="0" xfId="2" applyFont="1" applyAlignment="1">
      <alignment horizontal="right" vertical="center"/>
    </xf>
    <xf numFmtId="0" fontId="16" fillId="0" borderId="0" xfId="2" applyFont="1" applyAlignment="1">
      <alignment horizontal="right" vertical="center" shrinkToFit="1"/>
    </xf>
    <xf numFmtId="0" fontId="16" fillId="4" borderId="4" xfId="2" applyFont="1" applyFill="1" applyBorder="1" applyAlignment="1">
      <alignment horizontal="center" vertical="center" wrapText="1"/>
    </xf>
    <xf numFmtId="0" fontId="16" fillId="4" borderId="4" xfId="2" applyFont="1" applyFill="1" applyBorder="1" applyAlignment="1">
      <alignment horizontal="center" vertical="center" shrinkToFit="1"/>
    </xf>
    <xf numFmtId="0" fontId="16" fillId="7" borderId="4" xfId="2" applyFont="1" applyFill="1" applyBorder="1" applyAlignment="1">
      <alignment horizontal="center" vertical="center" shrinkToFit="1"/>
    </xf>
    <xf numFmtId="0" fontId="16" fillId="0" borderId="14" xfId="2" applyFont="1" applyBorder="1" applyAlignment="1">
      <alignment horizontal="center" vertical="center"/>
    </xf>
    <xf numFmtId="0" fontId="31" fillId="0" borderId="0" xfId="0" applyFont="1">
      <alignment vertical="center"/>
    </xf>
    <xf numFmtId="0" fontId="32" fillId="0" borderId="0" xfId="0" applyFont="1">
      <alignment vertical="center"/>
    </xf>
    <xf numFmtId="0" fontId="5" fillId="3" borderId="0" xfId="3" applyFont="1" applyFill="1" applyAlignment="1">
      <alignment horizontal="left" vertical="center" indent="1"/>
    </xf>
    <xf numFmtId="0" fontId="5" fillId="3" borderId="23" xfId="3" applyFont="1" applyFill="1" applyBorder="1" applyAlignment="1">
      <alignment horizontal="left" vertical="center" indent="1"/>
    </xf>
    <xf numFmtId="0" fontId="5" fillId="3" borderId="0" xfId="3" applyFont="1" applyFill="1">
      <alignment vertical="center"/>
    </xf>
    <xf numFmtId="0" fontId="5" fillId="3" borderId="23" xfId="3" applyFont="1" applyFill="1" applyBorder="1">
      <alignment vertical="center"/>
    </xf>
    <xf numFmtId="0" fontId="36" fillId="0" borderId="0" xfId="7" applyFont="1" applyAlignment="1">
      <alignment vertical="top"/>
    </xf>
    <xf numFmtId="0" fontId="11" fillId="0" borderId="0" xfId="0" applyFont="1" applyAlignment="1">
      <alignment horizontal="left" vertical="center" indent="3"/>
    </xf>
    <xf numFmtId="0" fontId="37" fillId="0" borderId="0" xfId="0" applyFont="1">
      <alignment vertical="center"/>
    </xf>
    <xf numFmtId="0" fontId="18" fillId="0" borderId="0" xfId="7" applyFont="1" applyAlignment="1">
      <alignment horizontal="left" vertical="top" wrapText="1" indent="2"/>
    </xf>
    <xf numFmtId="179" fontId="5" fillId="0" borderId="0" xfId="0" applyNumberFormat="1" applyFont="1" applyAlignment="1">
      <alignment horizontal="center" vertical="center"/>
    </xf>
    <xf numFmtId="5" fontId="5" fillId="0" borderId="0" xfId="0" applyNumberFormat="1" applyFont="1" applyAlignment="1">
      <alignment horizontal="right" vertical="center"/>
    </xf>
    <xf numFmtId="0" fontId="16" fillId="0" borderId="0" xfId="0" applyFont="1" applyAlignment="1">
      <alignment horizontal="right" vertical="center"/>
    </xf>
    <xf numFmtId="0" fontId="11" fillId="0" borderId="0" xfId="0" applyFont="1" applyAlignment="1">
      <alignment horizontal="left" vertical="center" wrapText="1" indent="1"/>
    </xf>
    <xf numFmtId="176" fontId="5" fillId="2" borderId="4" xfId="1" applyNumberFormat="1" applyFont="1" applyFill="1" applyBorder="1" applyAlignment="1" applyProtection="1">
      <alignment horizontal="center" vertical="center" shrinkToFit="1"/>
      <protection hidden="1"/>
    </xf>
    <xf numFmtId="176" fontId="5" fillId="0" borderId="4" xfId="0" applyNumberFormat="1" applyFont="1" applyBorder="1" applyAlignment="1" applyProtection="1">
      <alignment horizontal="center" vertical="center"/>
      <protection locked="0"/>
    </xf>
    <xf numFmtId="14" fontId="5" fillId="0" borderId="4" xfId="0" applyNumberFormat="1" applyFont="1" applyBorder="1" applyAlignment="1" applyProtection="1">
      <alignment horizontal="center" vertical="center" shrinkToFit="1"/>
      <protection locked="0"/>
    </xf>
    <xf numFmtId="14" fontId="5" fillId="0" borderId="4" xfId="2" applyNumberFormat="1" applyFont="1" applyBorder="1" applyAlignment="1" applyProtection="1">
      <alignment horizontal="center" vertical="center"/>
      <protection locked="0"/>
    </xf>
    <xf numFmtId="0" fontId="5" fillId="0" borderId="33" xfId="1" applyFont="1" applyBorder="1" applyAlignment="1" applyProtection="1">
      <alignment horizontal="center" vertical="center"/>
      <protection locked="0"/>
    </xf>
    <xf numFmtId="0" fontId="16" fillId="12" borderId="4" xfId="0" applyFont="1" applyFill="1" applyBorder="1" applyAlignment="1">
      <alignment horizontal="center" vertical="center" shrinkToFi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1" applyFont="1" applyBorder="1" applyAlignment="1" applyProtection="1">
      <alignment horizontal="center" vertical="center"/>
      <protection locked="0"/>
    </xf>
    <xf numFmtId="0" fontId="5" fillId="0" borderId="47"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5" fontId="16" fillId="0" borderId="4" xfId="0" applyNumberFormat="1" applyFont="1" applyBorder="1" applyAlignment="1">
      <alignment horizontal="center" vertical="center"/>
    </xf>
    <xf numFmtId="5" fontId="16" fillId="0" borderId="7" xfId="0" applyNumberFormat="1" applyFont="1" applyBorder="1" applyAlignment="1">
      <alignment horizontal="center" vertical="center"/>
    </xf>
    <xf numFmtId="0" fontId="5" fillId="0" borderId="2" xfId="0" applyFont="1" applyBorder="1" applyAlignment="1">
      <alignment horizontal="center" vertical="center"/>
    </xf>
    <xf numFmtId="5" fontId="16" fillId="0" borderId="3" xfId="0" applyNumberFormat="1" applyFont="1" applyBorder="1" applyAlignment="1">
      <alignment horizontal="center" vertical="center"/>
    </xf>
    <xf numFmtId="5" fontId="5" fillId="2" borderId="11" xfId="0" applyNumberFormat="1" applyFont="1" applyFill="1" applyBorder="1" applyAlignment="1">
      <alignment horizontal="center" vertical="center"/>
    </xf>
    <xf numFmtId="0" fontId="5" fillId="2" borderId="12" xfId="0" applyFont="1" applyFill="1" applyBorder="1" applyAlignment="1">
      <alignment horizontal="center" vertical="center"/>
    </xf>
    <xf numFmtId="38" fontId="28" fillId="0" borderId="14" xfId="8" applyFont="1" applyFill="1" applyBorder="1" applyAlignment="1">
      <alignment horizontal="center" vertical="center"/>
    </xf>
    <xf numFmtId="38" fontId="28" fillId="0" borderId="15" xfId="8"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8" fillId="2" borderId="4"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177" fontId="8" fillId="2" borderId="4" xfId="0" applyNumberFormat="1" applyFont="1" applyFill="1" applyBorder="1" applyAlignment="1">
      <alignment horizontal="center" vertical="center"/>
    </xf>
    <xf numFmtId="180" fontId="5" fillId="2" borderId="4" xfId="0" applyNumberFormat="1" applyFont="1" applyFill="1" applyBorder="1" applyAlignment="1">
      <alignment horizontal="center" vertical="center"/>
    </xf>
    <xf numFmtId="0" fontId="5" fillId="2" borderId="2" xfId="1" applyFont="1" applyFill="1" applyBorder="1" applyAlignment="1">
      <alignment horizontal="center" vertical="center"/>
    </xf>
    <xf numFmtId="0" fontId="5" fillId="2" borderId="33" xfId="1" applyFont="1" applyFill="1" applyBorder="1" applyAlignment="1">
      <alignment horizontal="center" vertical="center"/>
    </xf>
    <xf numFmtId="0" fontId="5" fillId="0" borderId="5" xfId="0" applyFont="1" applyBorder="1" applyAlignment="1">
      <alignment horizontal="center" vertical="center" shrinkToFit="1"/>
    </xf>
    <xf numFmtId="0" fontId="17" fillId="0" borderId="0" xfId="0" applyFont="1" applyAlignment="1">
      <alignment horizontal="left" vertical="center"/>
    </xf>
    <xf numFmtId="0" fontId="20" fillId="0" borderId="0" xfId="0" applyFont="1" applyAlignment="1">
      <alignment horizontal="left" vertical="center"/>
    </xf>
    <xf numFmtId="0" fontId="5" fillId="0" borderId="7" xfId="0" applyFont="1" applyBorder="1" applyAlignment="1" applyProtection="1">
      <alignment horizontal="center" vertical="center"/>
      <protection locked="0"/>
    </xf>
    <xf numFmtId="0" fontId="17" fillId="3" borderId="0" xfId="0" applyFont="1" applyFill="1" applyAlignment="1">
      <alignment horizontal="left" vertical="center"/>
    </xf>
    <xf numFmtId="0" fontId="5" fillId="5" borderId="8" xfId="0" applyFont="1" applyFill="1" applyBorder="1" applyAlignment="1" applyProtection="1">
      <alignment horizontal="center" vertical="center"/>
      <protection locked="0"/>
    </xf>
    <xf numFmtId="0" fontId="5" fillId="5" borderId="15" xfId="0" applyFont="1" applyFill="1" applyBorder="1" applyAlignment="1" applyProtection="1">
      <alignment horizontal="center" vertical="center"/>
      <protection locked="0"/>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2" xfId="0" applyFont="1" applyFill="1" applyBorder="1" applyAlignment="1">
      <alignment horizontal="right" vertical="center"/>
    </xf>
    <xf numFmtId="0" fontId="5" fillId="3" borderId="0" xfId="0" applyFont="1" applyFill="1" applyAlignment="1">
      <alignment horizontal="right" vertical="center"/>
    </xf>
    <xf numFmtId="0" fontId="5" fillId="3" borderId="23" xfId="0" applyFont="1" applyFill="1" applyBorder="1" applyAlignment="1" applyProtection="1">
      <alignment horizontal="left" vertical="center"/>
      <protection locked="0"/>
    </xf>
    <xf numFmtId="0" fontId="24" fillId="3" borderId="25" xfId="3" applyFont="1" applyFill="1" applyBorder="1">
      <alignment vertical="center"/>
    </xf>
    <xf numFmtId="0" fontId="24" fillId="3" borderId="26" xfId="3" applyFont="1" applyFill="1" applyBorder="1">
      <alignment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182" fontId="8" fillId="2" borderId="37" xfId="1" applyNumberFormat="1" applyFont="1" applyFill="1" applyBorder="1" applyAlignment="1">
      <alignment horizontal="center" vertical="center" shrinkToFit="1"/>
    </xf>
    <xf numFmtId="177" fontId="5" fillId="0" borderId="7" xfId="0" applyNumberFormat="1" applyFont="1" applyBorder="1" applyAlignment="1">
      <alignment horizontal="center" vertical="center"/>
    </xf>
    <xf numFmtId="180" fontId="5" fillId="0" borderId="7" xfId="0" applyNumberFormat="1" applyFont="1" applyBorder="1" applyAlignment="1">
      <alignment horizontal="center" vertical="center"/>
    </xf>
    <xf numFmtId="0" fontId="5" fillId="0" borderId="7" xfId="0" applyFont="1" applyBorder="1" applyAlignment="1" applyProtection="1">
      <alignment horizontal="center" vertical="center" shrinkToFit="1"/>
      <protection locked="0" hidden="1"/>
    </xf>
    <xf numFmtId="0" fontId="26" fillId="3" borderId="30" xfId="3" applyFont="1" applyFill="1" applyBorder="1">
      <alignment vertical="center"/>
    </xf>
    <xf numFmtId="0" fontId="26" fillId="3" borderId="31" xfId="3" applyFont="1" applyFill="1" applyBorder="1">
      <alignment vertical="center"/>
    </xf>
    <xf numFmtId="0" fontId="25" fillId="3" borderId="0" xfId="3" applyFont="1" applyFill="1">
      <alignment vertical="center"/>
    </xf>
    <xf numFmtId="0" fontId="25" fillId="3" borderId="23" xfId="3" applyFont="1" applyFill="1" applyBorder="1">
      <alignment vertical="center"/>
    </xf>
    <xf numFmtId="0" fontId="5" fillId="0" borderId="53" xfId="0" applyFont="1" applyBorder="1">
      <alignment vertical="center"/>
    </xf>
    <xf numFmtId="0" fontId="5" fillId="3" borderId="0" xfId="3" applyFont="1" applyFill="1" applyAlignment="1">
      <alignment horizontal="left" vertical="center" indent="2"/>
    </xf>
    <xf numFmtId="0" fontId="26" fillId="3" borderId="30" xfId="3" applyFont="1" applyFill="1" applyBorder="1" applyAlignment="1">
      <alignment horizontal="left" vertical="center" indent="2"/>
    </xf>
    <xf numFmtId="0" fontId="25" fillId="3" borderId="0" xfId="3" applyFont="1" applyFill="1" applyAlignment="1">
      <alignment horizontal="left" vertical="center" indent="2"/>
    </xf>
    <xf numFmtId="0" fontId="5" fillId="3" borderId="0" xfId="3" applyFont="1" applyFill="1" applyAlignment="1">
      <alignment horizontal="left" vertical="center" indent="3"/>
    </xf>
    <xf numFmtId="0" fontId="24" fillId="3" borderId="25" xfId="3" applyFont="1" applyFill="1" applyBorder="1" applyAlignment="1">
      <alignment horizontal="left" vertical="center" indent="2"/>
    </xf>
    <xf numFmtId="0" fontId="5" fillId="4" borderId="29" xfId="0" applyFont="1" applyFill="1" applyBorder="1" applyAlignment="1">
      <alignment horizontal="centerContinuous" vertical="center"/>
    </xf>
    <xf numFmtId="0" fontId="5" fillId="4" borderId="30" xfId="0" applyFont="1" applyFill="1" applyBorder="1" applyAlignment="1">
      <alignment horizontal="centerContinuous" vertical="center"/>
    </xf>
    <xf numFmtId="0" fontId="5" fillId="4" borderId="31" xfId="0" applyFont="1" applyFill="1" applyBorder="1" applyAlignment="1">
      <alignment horizontal="centerContinuous" vertical="center"/>
    </xf>
    <xf numFmtId="0" fontId="5" fillId="3" borderId="22" xfId="3" applyFont="1" applyFill="1" applyBorder="1" applyAlignment="1">
      <alignment horizontal="left" vertical="center" indent="4"/>
    </xf>
    <xf numFmtId="0" fontId="26" fillId="3" borderId="29" xfId="3" applyFont="1" applyFill="1" applyBorder="1" applyAlignment="1">
      <alignment horizontal="left" vertical="center" indent="4"/>
    </xf>
    <xf numFmtId="0" fontId="25" fillId="3" borderId="22" xfId="3" applyFont="1" applyFill="1" applyBorder="1" applyAlignment="1">
      <alignment horizontal="left" vertical="center" indent="4"/>
    </xf>
    <xf numFmtId="0" fontId="5" fillId="3" borderId="22" xfId="3" applyFont="1" applyFill="1" applyBorder="1" applyAlignment="1">
      <alignment horizontal="left" vertical="center" indent="5"/>
    </xf>
    <xf numFmtId="0" fontId="35" fillId="3" borderId="22" xfId="3" applyFont="1" applyFill="1" applyBorder="1" applyAlignment="1">
      <alignment horizontal="left" vertical="center" indent="5"/>
    </xf>
    <xf numFmtId="0" fontId="34" fillId="3" borderId="22" xfId="3" applyFont="1" applyFill="1" applyBorder="1" applyAlignment="1">
      <alignment horizontal="left" vertical="center" indent="5"/>
    </xf>
    <xf numFmtId="0" fontId="34" fillId="3" borderId="22" xfId="2" applyFont="1" applyFill="1" applyBorder="1" applyAlignment="1">
      <alignment horizontal="left" vertical="center" indent="5"/>
    </xf>
    <xf numFmtId="0" fontId="5" fillId="0" borderId="24" xfId="0" applyFont="1" applyBorder="1" applyAlignment="1">
      <alignment horizontal="left" vertical="center" indent="4"/>
    </xf>
    <xf numFmtId="0" fontId="26" fillId="0" borderId="53" xfId="3" applyFont="1" applyBorder="1">
      <alignment vertical="center"/>
    </xf>
    <xf numFmtId="0" fontId="25" fillId="0" borderId="53" xfId="3" applyFont="1" applyBorder="1">
      <alignment vertical="center"/>
    </xf>
    <xf numFmtId="0" fontId="5" fillId="0" borderId="53" xfId="3" applyFont="1" applyBorder="1" applyAlignment="1">
      <alignment horizontal="left" vertical="center" indent="1"/>
    </xf>
    <xf numFmtId="0" fontId="5" fillId="0" borderId="53" xfId="3" applyFont="1" applyBorder="1">
      <alignment vertical="center"/>
    </xf>
    <xf numFmtId="0" fontId="35" fillId="0" borderId="53" xfId="3" applyFont="1" applyBorder="1" applyAlignment="1">
      <alignment horizontal="left" vertical="center" indent="1"/>
    </xf>
    <xf numFmtId="0" fontId="34" fillId="0" borderId="53" xfId="3" applyFont="1" applyBorder="1" applyAlignment="1">
      <alignment horizontal="left" vertical="center" indent="1"/>
    </xf>
    <xf numFmtId="0" fontId="34" fillId="0" borderId="53" xfId="2" applyFont="1" applyBorder="1" applyAlignment="1">
      <alignment horizontal="left" vertical="center" indent="1"/>
    </xf>
    <xf numFmtId="0" fontId="5" fillId="0" borderId="53" xfId="0" applyFont="1" applyBorder="1" applyAlignment="1">
      <alignment horizontal="center" vertical="center"/>
    </xf>
    <xf numFmtId="0" fontId="26" fillId="3" borderId="22" xfId="3" applyFont="1" applyFill="1" applyBorder="1" applyAlignment="1">
      <alignment horizontal="left" vertical="center" indent="4"/>
    </xf>
    <xf numFmtId="183" fontId="8" fillId="2" borderId="4" xfId="1" applyNumberFormat="1" applyFont="1" applyFill="1" applyBorder="1" applyAlignment="1">
      <alignment horizontal="center" vertical="center" shrinkToFit="1"/>
    </xf>
    <xf numFmtId="183" fontId="5" fillId="0" borderId="4" xfId="0" applyNumberFormat="1" applyFont="1" applyBorder="1" applyAlignment="1" applyProtection="1">
      <alignment horizontal="center" vertical="center"/>
      <protection locked="0"/>
    </xf>
    <xf numFmtId="182" fontId="5" fillId="0" borderId="33" xfId="0" applyNumberFormat="1" applyFont="1" applyBorder="1" applyAlignment="1" applyProtection="1">
      <alignment horizontal="center" vertical="center"/>
      <protection locked="0"/>
    </xf>
    <xf numFmtId="183" fontId="5" fillId="0" borderId="7" xfId="0" applyNumberFormat="1" applyFont="1" applyBorder="1" applyAlignment="1" applyProtection="1">
      <alignment horizontal="center" vertical="center"/>
      <protection locked="0"/>
    </xf>
    <xf numFmtId="182" fontId="5" fillId="0" borderId="47" xfId="0" applyNumberFormat="1" applyFont="1" applyBorder="1" applyAlignment="1" applyProtection="1">
      <alignment horizontal="center" vertical="center"/>
      <protection locked="0"/>
    </xf>
    <xf numFmtId="14" fontId="5" fillId="0" borderId="4" xfId="0" applyNumberFormat="1" applyFont="1" applyBorder="1" applyAlignment="1" applyProtection="1">
      <alignment horizontal="center" vertical="center"/>
      <protection locked="0"/>
    </xf>
    <xf numFmtId="14" fontId="5" fillId="0" borderId="7" xfId="0" applyNumberFormat="1" applyFont="1" applyBorder="1" applyAlignment="1" applyProtection="1">
      <alignment horizontal="center" vertical="center"/>
      <protection locked="0"/>
    </xf>
    <xf numFmtId="0" fontId="8" fillId="2" borderId="46" xfId="1" applyFont="1" applyFill="1" applyBorder="1" applyAlignment="1">
      <alignment horizontal="center" vertical="center" wrapText="1" shrinkToFit="1"/>
    </xf>
    <xf numFmtId="0" fontId="8" fillId="2" borderId="37" xfId="1" applyFont="1" applyFill="1" applyBorder="1" applyAlignment="1">
      <alignment horizontal="center" vertical="center" shrinkToFit="1"/>
    </xf>
    <xf numFmtId="0" fontId="38" fillId="6" borderId="8" xfId="0" applyFont="1" applyFill="1" applyBorder="1" applyAlignment="1" applyProtection="1">
      <alignment horizontal="center" vertical="center"/>
      <protection locked="0"/>
    </xf>
    <xf numFmtId="0" fontId="5" fillId="6" borderId="15" xfId="0" applyFont="1" applyFill="1" applyBorder="1" applyAlignment="1" applyProtection="1">
      <alignment horizontal="center" vertical="center"/>
      <protection locked="0"/>
    </xf>
    <xf numFmtId="0" fontId="5" fillId="6" borderId="9" xfId="0" applyFont="1" applyFill="1" applyBorder="1" applyAlignment="1" applyProtection="1">
      <alignment horizontal="center" vertical="center"/>
      <protection locked="0"/>
    </xf>
    <xf numFmtId="0" fontId="5" fillId="6" borderId="41" xfId="0" applyFont="1" applyFill="1" applyBorder="1" applyAlignment="1" applyProtection="1">
      <alignment horizontal="center" vertical="center"/>
      <protection locked="0"/>
    </xf>
    <xf numFmtId="0" fontId="5" fillId="0" borderId="22" xfId="0" applyFont="1" applyBorder="1" applyAlignment="1" applyProtection="1">
      <alignment horizontal="left" vertical="center" indent="1"/>
      <protection locked="0"/>
    </xf>
    <xf numFmtId="0" fontId="5" fillId="0" borderId="0" xfId="0" applyFont="1" applyAlignment="1" applyProtection="1">
      <alignment horizontal="left" vertical="center" indent="1"/>
      <protection locked="0"/>
    </xf>
    <xf numFmtId="0" fontId="5" fillId="0" borderId="23" xfId="0" applyFont="1" applyBorder="1" applyAlignment="1" applyProtection="1">
      <alignment horizontal="left" vertical="center" indent="1"/>
      <protection locked="0"/>
    </xf>
    <xf numFmtId="0" fontId="5" fillId="0" borderId="24" xfId="0" applyFont="1" applyBorder="1" applyAlignment="1" applyProtection="1">
      <alignment horizontal="left" vertical="center" indent="1"/>
      <protection locked="0"/>
    </xf>
    <xf numFmtId="0" fontId="5" fillId="0" borderId="25" xfId="0" applyFont="1" applyBorder="1" applyAlignment="1" applyProtection="1">
      <alignment horizontal="left" vertical="center" indent="1"/>
      <protection locked="0"/>
    </xf>
    <xf numFmtId="0" fontId="5" fillId="0" borderId="26" xfId="0" applyFont="1" applyBorder="1" applyAlignment="1" applyProtection="1">
      <alignment horizontal="left" vertical="center" indent="1"/>
      <protection locked="0"/>
    </xf>
    <xf numFmtId="5" fontId="5" fillId="2" borderId="12" xfId="0" applyNumberFormat="1" applyFont="1" applyFill="1" applyBorder="1" applyAlignment="1">
      <alignment horizontal="center" vertical="center"/>
    </xf>
    <xf numFmtId="5" fontId="32" fillId="0" borderId="1" xfId="0" applyNumberFormat="1" applyFont="1" applyBorder="1" applyAlignment="1">
      <alignment horizontal="center" vertical="center"/>
    </xf>
    <xf numFmtId="5" fontId="32" fillId="0" borderId="46" xfId="0" applyNumberFormat="1" applyFont="1" applyBorder="1" applyAlignment="1">
      <alignment horizontal="center" vertical="center"/>
    </xf>
    <xf numFmtId="5" fontId="32" fillId="0" borderId="49" xfId="0" applyNumberFormat="1" applyFont="1" applyBorder="1" applyAlignment="1">
      <alignment horizontal="center" vertical="center"/>
    </xf>
    <xf numFmtId="5" fontId="32" fillId="0" borderId="50" xfId="0" applyNumberFormat="1" applyFont="1" applyBorder="1" applyAlignment="1">
      <alignment horizontal="center" vertical="center"/>
    </xf>
    <xf numFmtId="0" fontId="5" fillId="0" borderId="45" xfId="0" applyFont="1" applyBorder="1" applyAlignment="1">
      <alignment horizontal="center" vertical="center"/>
    </xf>
    <xf numFmtId="0" fontId="5" fillId="0" borderId="48" xfId="0" applyFont="1" applyBorder="1" applyAlignment="1">
      <alignment horizontal="center" vertical="center"/>
    </xf>
    <xf numFmtId="0" fontId="32" fillId="2" borderId="29" xfId="0" applyFont="1" applyFill="1" applyBorder="1" applyAlignment="1">
      <alignment horizontal="center" vertical="center"/>
    </xf>
    <xf numFmtId="0" fontId="32" fillId="2" borderId="30" xfId="0" applyFont="1" applyFill="1" applyBorder="1" applyAlignment="1">
      <alignment horizontal="center" vertical="center"/>
    </xf>
    <xf numFmtId="0" fontId="32" fillId="2" borderId="31" xfId="0" applyFont="1" applyFill="1" applyBorder="1" applyAlignment="1">
      <alignment horizontal="center" vertical="center"/>
    </xf>
    <xf numFmtId="0" fontId="32" fillId="2" borderId="24" xfId="0" applyFont="1" applyFill="1" applyBorder="1" applyAlignment="1">
      <alignment horizontal="center" vertical="center"/>
    </xf>
    <xf numFmtId="0" fontId="32" fillId="2" borderId="25" xfId="0" applyFont="1" applyFill="1" applyBorder="1" applyAlignment="1">
      <alignment horizontal="center" vertical="center"/>
    </xf>
    <xf numFmtId="0" fontId="32" fillId="2" borderId="26"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27" xfId="0" applyFont="1" applyFill="1" applyBorder="1" applyAlignment="1">
      <alignment horizontal="center" vertical="center"/>
    </xf>
    <xf numFmtId="0" fontId="21" fillId="2" borderId="28" xfId="0" applyFont="1" applyFill="1" applyBorder="1" applyAlignment="1">
      <alignment horizontal="center" vertical="center"/>
    </xf>
    <xf numFmtId="179" fontId="16" fillId="0" borderId="3" xfId="0" applyNumberFormat="1" applyFont="1" applyBorder="1" applyAlignment="1">
      <alignment horizontal="center" vertical="center"/>
    </xf>
    <xf numFmtId="179" fontId="16" fillId="0" borderId="4" xfId="0" applyNumberFormat="1" applyFont="1" applyBorder="1" applyAlignment="1">
      <alignment horizontal="center" vertical="center"/>
    </xf>
    <xf numFmtId="181" fontId="16" fillId="0" borderId="4" xfId="0" applyNumberFormat="1" applyFont="1" applyBorder="1" applyAlignment="1">
      <alignment horizontal="center" vertical="center"/>
    </xf>
    <xf numFmtId="181" fontId="16" fillId="0" borderId="7" xfId="0" applyNumberFormat="1" applyFont="1" applyBorder="1" applyAlignment="1">
      <alignment horizontal="center" vertical="center"/>
    </xf>
    <xf numFmtId="0" fontId="5" fillId="2" borderId="12" xfId="0" applyFont="1" applyFill="1" applyBorder="1" applyAlignment="1">
      <alignment horizontal="center" vertical="center"/>
    </xf>
    <xf numFmtId="0" fontId="5" fillId="2" borderId="32" xfId="0" applyFont="1" applyFill="1" applyBorder="1" applyAlignment="1">
      <alignment horizontal="center" vertical="center"/>
    </xf>
    <xf numFmtId="5" fontId="16" fillId="0" borderId="3" xfId="0" applyNumberFormat="1" applyFont="1" applyBorder="1" applyAlignment="1">
      <alignment horizontal="center" vertical="center"/>
    </xf>
    <xf numFmtId="5" fontId="16" fillId="0" borderId="37" xfId="0" applyNumberFormat="1" applyFont="1" applyBorder="1" applyAlignment="1">
      <alignment horizontal="center" vertical="center"/>
    </xf>
    <xf numFmtId="5" fontId="16" fillId="0" borderId="4" xfId="0" applyNumberFormat="1" applyFont="1" applyBorder="1" applyAlignment="1">
      <alignment horizontal="center" vertical="center"/>
    </xf>
    <xf numFmtId="5" fontId="16" fillId="0" borderId="33" xfId="0" applyNumberFormat="1" applyFont="1" applyBorder="1" applyAlignment="1">
      <alignment horizontal="center" vertical="center"/>
    </xf>
    <xf numFmtId="5" fontId="16" fillId="0" borderId="7" xfId="0" applyNumberFormat="1" applyFont="1" applyBorder="1" applyAlignment="1">
      <alignment horizontal="center" vertical="center"/>
    </xf>
    <xf numFmtId="5" fontId="16" fillId="0" borderId="47" xfId="0" applyNumberFormat="1" applyFont="1" applyBorder="1" applyAlignment="1">
      <alignment horizontal="center" vertical="center"/>
    </xf>
    <xf numFmtId="0" fontId="5" fillId="4" borderId="10"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28" xfId="0" applyFont="1" applyFill="1" applyBorder="1" applyAlignment="1">
      <alignment horizontal="center" vertical="center"/>
    </xf>
    <xf numFmtId="0" fontId="16" fillId="0" borderId="10" xfId="0" applyFont="1" applyBorder="1" applyAlignment="1" applyProtection="1">
      <alignment horizontal="left" vertical="center"/>
      <protection locked="0"/>
    </xf>
    <xf numFmtId="0" fontId="16" fillId="0" borderId="27" xfId="0" applyFont="1" applyBorder="1" applyAlignment="1" applyProtection="1">
      <alignment horizontal="left" vertical="center"/>
      <protection locked="0"/>
    </xf>
    <xf numFmtId="0" fontId="5" fillId="5" borderId="38" xfId="0" applyFont="1" applyFill="1" applyBorder="1" applyAlignment="1">
      <alignment horizontal="center" vertical="center"/>
    </xf>
    <xf numFmtId="0" fontId="5" fillId="5" borderId="39" xfId="0" applyFont="1" applyFill="1" applyBorder="1" applyAlignment="1">
      <alignment horizontal="center" vertical="center"/>
    </xf>
    <xf numFmtId="0" fontId="5" fillId="5" borderId="2" xfId="0" applyFont="1" applyFill="1" applyBorder="1" applyAlignment="1">
      <alignment horizontal="center" vertical="center"/>
    </xf>
    <xf numFmtId="0" fontId="21" fillId="0" borderId="10" xfId="0" applyFont="1" applyBorder="1" applyAlignment="1" applyProtection="1">
      <alignment horizontal="center" vertical="center" shrinkToFit="1"/>
      <protection locked="0"/>
    </xf>
    <xf numFmtId="0" fontId="21" fillId="0" borderId="27" xfId="0" applyFont="1" applyBorder="1" applyAlignment="1" applyProtection="1">
      <alignment horizontal="center" vertical="center" shrinkToFit="1"/>
      <protection locked="0"/>
    </xf>
    <xf numFmtId="0" fontId="21" fillId="0" borderId="28" xfId="0" applyFont="1" applyBorder="1" applyAlignment="1" applyProtection="1">
      <alignment horizontal="center" vertical="center" shrinkToFit="1"/>
      <protection locked="0"/>
    </xf>
    <xf numFmtId="0" fontId="5" fillId="0" borderId="10" xfId="0" applyFont="1" applyBorder="1" applyAlignment="1">
      <alignment horizontal="center" vertical="center"/>
    </xf>
    <xf numFmtId="0" fontId="5" fillId="0" borderId="27" xfId="0" applyFont="1" applyBorder="1" applyAlignment="1">
      <alignment horizontal="center" vertical="center"/>
    </xf>
    <xf numFmtId="0" fontId="5" fillId="0" borderId="13" xfId="0" applyFont="1" applyBorder="1" applyAlignment="1">
      <alignment horizontal="center" vertical="center"/>
    </xf>
    <xf numFmtId="0" fontId="21" fillId="0" borderId="10" xfId="0" applyFont="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23" fillId="0" borderId="0" xfId="0" applyFont="1" applyAlignment="1">
      <alignment horizontal="left" vertical="center" wrapText="1"/>
    </xf>
    <xf numFmtId="0" fontId="5" fillId="5" borderId="5"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5" borderId="43" xfId="0" applyFont="1" applyFill="1" applyBorder="1" applyAlignment="1" applyProtection="1">
      <alignment horizontal="center" vertical="center"/>
      <protection locked="0"/>
    </xf>
    <xf numFmtId="0" fontId="5" fillId="5" borderId="44"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5" fillId="5" borderId="15" xfId="0" applyFont="1" applyFill="1" applyBorder="1" applyAlignment="1" applyProtection="1">
      <alignment horizontal="center" vertical="center"/>
      <protection locked="0"/>
    </xf>
    <xf numFmtId="14" fontId="5" fillId="0" borderId="10" xfId="0" applyNumberFormat="1" applyFont="1" applyBorder="1" applyAlignment="1">
      <alignment horizontal="center" vertical="center"/>
    </xf>
    <xf numFmtId="14" fontId="5" fillId="0" borderId="27" xfId="0" applyNumberFormat="1" applyFont="1" applyBorder="1" applyAlignment="1">
      <alignment horizontal="center" vertical="center"/>
    </xf>
    <xf numFmtId="14" fontId="21" fillId="0" borderId="10" xfId="0" applyNumberFormat="1" applyFont="1" applyBorder="1" applyAlignment="1" applyProtection="1">
      <alignment horizontal="center" vertical="center"/>
      <protection locked="0"/>
    </xf>
    <xf numFmtId="14" fontId="21" fillId="0" borderId="27" xfId="0" applyNumberFormat="1" applyFont="1" applyBorder="1" applyAlignment="1" applyProtection="1">
      <alignment horizontal="center" vertical="center"/>
      <protection locked="0"/>
    </xf>
    <xf numFmtId="0" fontId="21" fillId="0" borderId="10" xfId="0" applyFont="1" applyBorder="1" applyAlignment="1" applyProtection="1">
      <alignment horizontal="center" vertical="center" wrapText="1"/>
      <protection locked="0"/>
    </xf>
    <xf numFmtId="0" fontId="21" fillId="0" borderId="27" xfId="0" applyFont="1" applyBorder="1" applyAlignment="1" applyProtection="1">
      <alignment horizontal="center" vertical="center" wrapText="1"/>
      <protection locked="0"/>
    </xf>
    <xf numFmtId="0" fontId="19" fillId="0" borderId="0" xfId="0" applyFont="1" applyAlignment="1">
      <alignment horizontal="center" vertical="center" shrinkToFit="1"/>
    </xf>
    <xf numFmtId="0" fontId="17" fillId="0" borderId="0" xfId="0" applyFont="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5" fillId="3" borderId="29"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9" fillId="3" borderId="22" xfId="0" applyFont="1" applyFill="1" applyBorder="1" applyAlignment="1">
      <alignment horizontal="left" vertical="center" indent="1"/>
    </xf>
    <xf numFmtId="0" fontId="9" fillId="3" borderId="23" xfId="0" applyFont="1" applyFill="1" applyBorder="1" applyAlignment="1">
      <alignment horizontal="left" vertical="center" indent="1"/>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9" fillId="3" borderId="24" xfId="0" applyFont="1" applyFill="1" applyBorder="1" applyAlignment="1">
      <alignment horizontal="left" vertical="center" indent="1"/>
    </xf>
    <xf numFmtId="0" fontId="9" fillId="3" borderId="26" xfId="0" applyFont="1" applyFill="1" applyBorder="1" applyAlignment="1">
      <alignment horizontal="left" vertical="center" indent="1"/>
    </xf>
    <xf numFmtId="0" fontId="5" fillId="3" borderId="22" xfId="0" applyFont="1" applyFill="1" applyBorder="1" applyAlignment="1">
      <alignment horizontal="left" vertical="center"/>
    </xf>
    <xf numFmtId="0" fontId="5" fillId="3" borderId="0" xfId="0" applyFont="1" applyFill="1" applyAlignment="1">
      <alignment horizontal="left" vertical="center"/>
    </xf>
    <xf numFmtId="0" fontId="5" fillId="3" borderId="23" xfId="0" applyFont="1" applyFill="1" applyBorder="1" applyAlignment="1">
      <alignment horizontal="left" vertical="center"/>
    </xf>
    <xf numFmtId="0" fontId="9" fillId="3" borderId="0" xfId="0" applyFont="1" applyFill="1" applyAlignment="1">
      <alignment horizontal="left" vertical="center" indent="1"/>
    </xf>
    <xf numFmtId="0" fontId="5" fillId="3" borderId="29" xfId="0" applyFont="1" applyFill="1" applyBorder="1" applyAlignment="1">
      <alignment horizontal="right" vertical="center"/>
    </xf>
    <xf numFmtId="0" fontId="5" fillId="3" borderId="30" xfId="0" applyFont="1" applyFill="1" applyBorder="1" applyAlignment="1">
      <alignment horizontal="right" vertical="center"/>
    </xf>
    <xf numFmtId="0" fontId="5" fillId="2" borderId="45" xfId="1" applyFont="1" applyFill="1" applyBorder="1" applyAlignment="1" applyProtection="1">
      <alignment horizontal="center" vertical="center" shrinkToFit="1"/>
      <protection hidden="1"/>
    </xf>
    <xf numFmtId="0" fontId="5" fillId="2" borderId="2" xfId="1" applyFont="1" applyFill="1" applyBorder="1" applyAlignment="1" applyProtection="1">
      <alignment horizontal="center" vertical="center" shrinkToFit="1"/>
      <protection hidden="1"/>
    </xf>
    <xf numFmtId="0" fontId="5" fillId="2" borderId="46" xfId="1" applyFont="1" applyFill="1" applyBorder="1" applyAlignment="1" applyProtection="1">
      <alignment horizontal="center" vertical="center" shrinkToFit="1"/>
      <protection hidden="1"/>
    </xf>
    <xf numFmtId="0" fontId="5" fillId="2" borderId="37" xfId="1" applyFont="1" applyFill="1" applyBorder="1" applyAlignment="1" applyProtection="1">
      <alignment horizontal="center" vertical="center" shrinkToFit="1"/>
      <protection hidden="1"/>
    </xf>
    <xf numFmtId="0" fontId="5" fillId="2" borderId="1" xfId="1" applyFont="1" applyFill="1" applyBorder="1" applyAlignment="1" applyProtection="1">
      <alignment horizontal="center" vertical="center" shrinkToFit="1"/>
      <protection hidden="1"/>
    </xf>
    <xf numFmtId="0" fontId="5" fillId="2" borderId="3" xfId="1" applyFont="1" applyFill="1" applyBorder="1" applyAlignment="1" applyProtection="1">
      <alignment horizontal="center" vertical="center" shrinkToFit="1"/>
      <protection hidden="1"/>
    </xf>
    <xf numFmtId="178" fontId="5" fillId="2" borderId="1" xfId="1" applyNumberFormat="1" applyFont="1" applyFill="1" applyBorder="1" applyAlignment="1" applyProtection="1">
      <alignment horizontal="center" vertical="center" shrinkToFit="1"/>
      <protection hidden="1"/>
    </xf>
    <xf numFmtId="178" fontId="5" fillId="2" borderId="3" xfId="1" applyNumberFormat="1" applyFont="1" applyFill="1" applyBorder="1" applyAlignment="1" applyProtection="1">
      <alignment horizontal="center" vertical="center" shrinkToFit="1"/>
      <protection hidden="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center" vertical="center" shrinkToFit="1"/>
    </xf>
    <xf numFmtId="0" fontId="9" fillId="3" borderId="25" xfId="0" applyFont="1" applyFill="1" applyBorder="1" applyAlignment="1">
      <alignment horizontal="left" vertical="center" indent="1"/>
    </xf>
    <xf numFmtId="0" fontId="8" fillId="2" borderId="1" xfId="1"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2" xfId="0" applyFont="1" applyFill="1" applyBorder="1" applyAlignment="1">
      <alignment horizontal="center" vertical="center"/>
    </xf>
    <xf numFmtId="0" fontId="20" fillId="11" borderId="4" xfId="0" applyFont="1" applyFill="1" applyBorder="1" applyAlignment="1">
      <alignment horizontal="center" vertical="center" shrinkToFit="1"/>
    </xf>
    <xf numFmtId="0" fontId="20" fillId="10" borderId="4" xfId="0" applyFont="1" applyFill="1" applyBorder="1" applyAlignment="1">
      <alignment horizontal="center" vertical="center" shrinkToFit="1"/>
    </xf>
    <xf numFmtId="0" fontId="20" fillId="12" borderId="4" xfId="0" applyFont="1" applyFill="1" applyBorder="1" applyAlignment="1">
      <alignment horizontal="center" vertical="center" shrinkToFit="1"/>
    </xf>
    <xf numFmtId="0" fontId="13" fillId="7" borderId="8" xfId="2" applyFont="1" applyFill="1" applyBorder="1" applyAlignment="1">
      <alignment horizontal="center" vertical="center"/>
    </xf>
    <xf numFmtId="0" fontId="13" fillId="7" borderId="15" xfId="2" applyFont="1" applyFill="1" applyBorder="1" applyAlignment="1">
      <alignment horizontal="center" vertical="center"/>
    </xf>
    <xf numFmtId="0" fontId="16" fillId="7" borderId="8" xfId="2" applyFont="1" applyFill="1" applyBorder="1" applyAlignment="1">
      <alignment horizontal="center" vertical="center" shrinkToFit="1"/>
    </xf>
    <xf numFmtId="0" fontId="16" fillId="7" borderId="14" xfId="2" applyFont="1" applyFill="1" applyBorder="1" applyAlignment="1">
      <alignment horizontal="center" vertical="center" shrinkToFit="1"/>
    </xf>
    <xf numFmtId="0" fontId="16" fillId="0" borderId="8" xfId="2" applyFont="1" applyBorder="1" applyAlignment="1">
      <alignment horizontal="left" vertical="center" shrinkToFit="1"/>
    </xf>
    <xf numFmtId="0" fontId="16" fillId="0" borderId="14" xfId="2" applyFont="1" applyBorder="1" applyAlignment="1">
      <alignment horizontal="left" vertical="center" shrinkToFit="1"/>
    </xf>
    <xf numFmtId="0" fontId="16" fillId="0" borderId="15" xfId="2" applyFont="1" applyBorder="1" applyAlignment="1">
      <alignment horizontal="left" vertical="center" shrinkToFit="1"/>
    </xf>
    <xf numFmtId="0" fontId="16" fillId="4" borderId="4" xfId="2" applyFont="1" applyFill="1" applyBorder="1" applyAlignment="1">
      <alignment horizontal="center" vertical="center"/>
    </xf>
    <xf numFmtId="0" fontId="16" fillId="0" borderId="4" xfId="2" applyFont="1" applyBorder="1" applyAlignment="1">
      <alignment horizontal="left" vertical="top" wrapText="1"/>
    </xf>
    <xf numFmtId="0" fontId="12" fillId="0" borderId="4" xfId="2" applyFont="1" applyBorder="1" applyAlignment="1">
      <alignment horizontal="left" vertical="center"/>
    </xf>
    <xf numFmtId="0" fontId="16" fillId="0" borderId="4" xfId="2" applyFont="1" applyBorder="1" applyAlignment="1">
      <alignment horizontal="left" vertical="center"/>
    </xf>
    <xf numFmtId="0" fontId="16" fillId="8" borderId="4" xfId="2" applyFont="1" applyFill="1" applyBorder="1" applyAlignment="1">
      <alignment horizontal="center" vertical="center"/>
    </xf>
    <xf numFmtId="38" fontId="28" fillId="8" borderId="4" xfId="8" applyFont="1" applyFill="1" applyBorder="1" applyAlignment="1">
      <alignment horizontal="center" vertical="center"/>
    </xf>
    <xf numFmtId="49" fontId="16" fillId="0" borderId="4" xfId="2" applyNumberFormat="1" applyFont="1" applyBorder="1" applyAlignment="1">
      <alignment horizontal="left" vertical="center"/>
    </xf>
    <xf numFmtId="3" fontId="16" fillId="0" borderId="4" xfId="2" applyNumberFormat="1" applyFont="1" applyBorder="1" applyAlignment="1">
      <alignment horizontal="left" vertical="center"/>
    </xf>
    <xf numFmtId="0" fontId="16" fillId="13" borderId="0" xfId="2" applyFont="1" applyFill="1" applyAlignment="1">
      <alignment horizontal="left" vertical="center"/>
    </xf>
    <xf numFmtId="0" fontId="16" fillId="0" borderId="0" xfId="2" applyFont="1" applyAlignment="1">
      <alignment horizontal="left" vertical="center"/>
    </xf>
    <xf numFmtId="0" fontId="16" fillId="9" borderId="4" xfId="2" applyFont="1" applyFill="1" applyBorder="1" applyAlignment="1">
      <alignment horizontal="center" vertical="center"/>
    </xf>
    <xf numFmtId="38" fontId="28" fillId="9" borderId="4" xfId="8" applyFont="1" applyFill="1" applyBorder="1" applyAlignment="1">
      <alignment horizontal="center" vertical="center"/>
    </xf>
    <xf numFmtId="3" fontId="14" fillId="0" borderId="4" xfId="2" applyNumberFormat="1" applyFont="1" applyBorder="1" applyAlignment="1">
      <alignment horizontal="left" vertical="center" shrinkToFit="1"/>
    </xf>
    <xf numFmtId="0" fontId="14" fillId="0" borderId="4" xfId="2" applyFont="1" applyBorder="1" applyAlignment="1">
      <alignment horizontal="left" vertical="center" shrinkToFit="1"/>
    </xf>
    <xf numFmtId="0" fontId="16" fillId="0" borderId="4" xfId="2" applyFont="1" applyBorder="1" applyAlignment="1">
      <alignment horizontal="left" vertical="center" shrinkToFit="1"/>
    </xf>
    <xf numFmtId="0" fontId="27" fillId="0" borderId="0" xfId="2" applyFont="1" applyAlignment="1">
      <alignment horizontal="center" vertical="center"/>
    </xf>
    <xf numFmtId="0" fontId="16" fillId="4" borderId="8" xfId="2" applyFont="1" applyFill="1" applyBorder="1" applyAlignment="1">
      <alignment horizontal="center" vertical="center"/>
    </xf>
    <xf numFmtId="0" fontId="16" fillId="4" borderId="14" xfId="2" applyFont="1" applyFill="1" applyBorder="1" applyAlignment="1">
      <alignment horizontal="center" vertical="center"/>
    </xf>
    <xf numFmtId="0" fontId="16" fillId="4" borderId="15" xfId="2" applyFont="1" applyFill="1" applyBorder="1" applyAlignment="1">
      <alignment horizontal="center" vertical="center"/>
    </xf>
  </cellXfs>
  <cellStyles count="9">
    <cellStyle name="Excel Built-in Normal" xfId="4" xr:uid="{1281BC70-500A-4ED2-810C-79C4651EF106}"/>
    <cellStyle name="桁区切り 2" xfId="6" xr:uid="{A6AA425D-1D6E-4166-AE05-2A8753B2BCDA}"/>
    <cellStyle name="桁区切り 2 2" xfId="8" xr:uid="{CEC472DD-79F5-47A7-91FC-CDD00A48D2B8}"/>
    <cellStyle name="桁区切り 3" xfId="5" xr:uid="{0B03733B-084B-4DDF-91A9-AE1AB0C8713B}"/>
    <cellStyle name="標準" xfId="0" builtinId="0"/>
    <cellStyle name="標準 2" xfId="7" xr:uid="{1BD37828-E8EA-4576-B4C0-498794C8ACB4}"/>
    <cellStyle name="標準 3" xfId="2" xr:uid="{11F2D3F4-2C0C-4BA8-B368-9B50A2373B9F}"/>
    <cellStyle name="標準 4" xfId="3" xr:uid="{D16BB2C7-8A3A-4908-B8A8-9C8A0CCE75AC}"/>
    <cellStyle name="標準 5" xfId="1" xr:uid="{4602905C-B157-4819-8425-6A750C657CB6}"/>
  </cellStyles>
  <dxfs count="21">
    <dxf>
      <font>
        <color auto="1"/>
      </font>
      <fill>
        <patternFill>
          <bgColor theme="8" tint="0.79998168889431442"/>
        </patternFill>
      </fill>
    </dxf>
    <dxf>
      <fill>
        <patternFill>
          <bgColor theme="4" tint="0.79998168889431442"/>
        </patternFill>
      </fill>
    </dxf>
    <dxf>
      <fill>
        <patternFill>
          <bgColor theme="8" tint="0.59996337778862885"/>
        </patternFill>
      </fill>
    </dxf>
    <dxf>
      <fill>
        <patternFill>
          <bgColor theme="4" tint="0.59996337778862885"/>
        </patternFill>
      </fill>
    </dxf>
    <dxf>
      <fill>
        <patternFill>
          <bgColor theme="8" tint="0.39994506668294322"/>
        </patternFill>
      </fill>
    </dxf>
    <dxf>
      <fill>
        <patternFill>
          <bgColor theme="4" tint="0.39994506668294322"/>
        </patternFill>
      </fill>
    </dxf>
    <dxf>
      <fill>
        <patternFill>
          <bgColor theme="5" tint="0.79998168889431442"/>
        </patternFill>
      </fill>
    </dxf>
    <dxf>
      <fill>
        <patternFill>
          <bgColor theme="7" tint="0.79998168889431442"/>
        </patternFill>
      </fill>
    </dxf>
    <dxf>
      <fill>
        <patternFill>
          <bgColor theme="5" tint="0.59996337778862885"/>
        </patternFill>
      </fill>
    </dxf>
    <dxf>
      <fill>
        <patternFill>
          <bgColor theme="7" tint="0.59996337778862885"/>
        </patternFill>
      </fill>
    </dxf>
    <dxf>
      <fill>
        <patternFill>
          <bgColor theme="5" tint="0.39994506668294322"/>
        </patternFill>
      </fill>
    </dxf>
    <dxf>
      <fill>
        <patternFill>
          <bgColor theme="7"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rgb="FF00B0F0"/>
        </patternFill>
      </fill>
    </dxf>
    <dxf>
      <fill>
        <patternFill>
          <bgColor rgb="FF0070C0"/>
        </patternFill>
      </fill>
    </dxf>
    <dxf>
      <fill>
        <patternFill>
          <bgColor rgb="FFFF0000"/>
        </patternFill>
      </fill>
    </dxf>
    <dxf>
      <fill>
        <patternFill>
          <bgColor rgb="FFC0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F2EA7-F1D5-4A10-AB44-B8928E5F147A}">
  <sheetPr>
    <tabColor theme="0" tint="-0.249977111117893"/>
  </sheetPr>
  <dimension ref="A1:A23"/>
  <sheetViews>
    <sheetView showGridLines="0" tabSelected="1" view="pageBreakPreview" zoomScaleNormal="100" zoomScaleSheetLayoutView="100" workbookViewId="0">
      <selection activeCell="A21" sqref="A21"/>
    </sheetView>
  </sheetViews>
  <sheetFormatPr defaultRowHeight="18.75"/>
  <cols>
    <col min="1" max="1" width="138.75" customWidth="1"/>
  </cols>
  <sheetData>
    <row r="1" spans="1:1" ht="37.5" customHeight="1">
      <c r="A1" s="56" t="s">
        <v>67</v>
      </c>
    </row>
    <row r="2" spans="1:1">
      <c r="A2" s="54" t="s">
        <v>166</v>
      </c>
    </row>
    <row r="3" spans="1:1" ht="91.5" customHeight="1">
      <c r="A3" s="57" t="s">
        <v>194</v>
      </c>
    </row>
    <row r="4" spans="1:1" ht="18.75" customHeight="1">
      <c r="A4" s="54" t="s">
        <v>167</v>
      </c>
    </row>
    <row r="5" spans="1:1" ht="104.25" customHeight="1">
      <c r="A5" s="57" t="s">
        <v>180</v>
      </c>
    </row>
    <row r="6" spans="1:1">
      <c r="A6" s="54" t="s">
        <v>168</v>
      </c>
    </row>
    <row r="7" spans="1:1" ht="44.25" customHeight="1">
      <c r="A7" s="57" t="s">
        <v>164</v>
      </c>
    </row>
    <row r="8" spans="1:1">
      <c r="A8" s="54" t="s">
        <v>169</v>
      </c>
    </row>
    <row r="9" spans="1:1" ht="103.5" customHeight="1">
      <c r="A9" s="57" t="s">
        <v>68</v>
      </c>
    </row>
    <row r="10" spans="1:1">
      <c r="A10" s="54" t="s">
        <v>170</v>
      </c>
    </row>
    <row r="11" spans="1:1" ht="78.75" customHeight="1">
      <c r="A11" s="57" t="s">
        <v>181</v>
      </c>
    </row>
    <row r="12" spans="1:1">
      <c r="A12" s="54" t="s">
        <v>171</v>
      </c>
    </row>
    <row r="13" spans="1:1" ht="58.5" customHeight="1">
      <c r="A13" s="57" t="s">
        <v>160</v>
      </c>
    </row>
    <row r="14" spans="1:1">
      <c r="A14" s="54" t="s">
        <v>172</v>
      </c>
    </row>
    <row r="15" spans="1:1" ht="76.5" customHeight="1">
      <c r="A15" s="57" t="s">
        <v>178</v>
      </c>
    </row>
    <row r="16" spans="1:1" ht="15" customHeight="1">
      <c r="A16" s="57"/>
    </row>
    <row r="17" spans="1:1">
      <c r="A17" s="54" t="s">
        <v>173</v>
      </c>
    </row>
    <row r="18" spans="1:1" ht="72" customHeight="1">
      <c r="A18" s="57" t="s">
        <v>165</v>
      </c>
    </row>
    <row r="19" spans="1:1">
      <c r="A19" s="54" t="s">
        <v>174</v>
      </c>
    </row>
    <row r="20" spans="1:1" ht="108.75" customHeight="1">
      <c r="A20" s="57" t="s">
        <v>71</v>
      </c>
    </row>
    <row r="21" spans="1:1" ht="42.75">
      <c r="A21" s="61" t="s">
        <v>69</v>
      </c>
    </row>
    <row r="22" spans="1:1">
      <c r="A22" s="55"/>
    </row>
    <row r="23" spans="1:1">
      <c r="A23" s="60"/>
    </row>
  </sheetData>
  <sheetProtection algorithmName="SHA-512" hashValue="4WksyBMdGDjdcYaOMojCDjdMjbgy1/hG2HNgdRnlVdKzY0lOscyUIGTUKcgz9jjjohpjRQjZhtvilVZ2pVotJw==" saltValue="BAm3eYzUqqmaa+pNiPjjsg==" spinCount="100000" sheet="1" objects="1" scenarios="1" formatCells="0"/>
  <phoneticPr fontId="2"/>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62E84-4092-48FA-A44C-C15A4682201A}">
  <sheetPr>
    <tabColor rgb="FFFFC000"/>
  </sheetPr>
  <dimension ref="A1:BA50"/>
  <sheetViews>
    <sheetView view="pageBreakPreview" zoomScaleNormal="100" zoomScaleSheetLayoutView="100" workbookViewId="0">
      <selection activeCell="C4" sqref="C4:E4"/>
    </sheetView>
  </sheetViews>
  <sheetFormatPr defaultColWidth="8.75" defaultRowHeight="20.100000000000001" customHeight="1"/>
  <cols>
    <col min="1" max="1" width="5" style="1" customWidth="1"/>
    <col min="2" max="2" width="16.25" style="1" customWidth="1"/>
    <col min="3" max="5" width="21.25" style="1" customWidth="1"/>
    <col min="6" max="8" width="5" style="1" customWidth="1"/>
    <col min="9" max="10" width="12.5" style="1" customWidth="1"/>
    <col min="11" max="12" width="18.75" style="1" customWidth="1"/>
    <col min="13" max="19" width="9.375" style="1" customWidth="1"/>
    <col min="20" max="20" width="1.5" style="1" customWidth="1"/>
    <col min="21" max="21" width="49.5" style="1" customWidth="1"/>
    <col min="22" max="27" width="17" style="1" hidden="1" customWidth="1"/>
    <col min="28" max="28" width="15" style="1" hidden="1" customWidth="1"/>
    <col min="29" max="29" width="14.875" style="1" hidden="1" customWidth="1"/>
    <col min="30" max="30" width="15" style="1" hidden="1" customWidth="1"/>
    <col min="31" max="31" width="14.875" style="1" hidden="1" customWidth="1"/>
    <col min="32" max="32" width="18.625" style="1" hidden="1" customWidth="1"/>
    <col min="33" max="53" width="18.375" style="1" hidden="1" customWidth="1"/>
    <col min="54" max="77" width="18.375" style="1" customWidth="1"/>
    <col min="78" max="16384" width="8.75" style="1"/>
  </cols>
  <sheetData>
    <row r="1" spans="1:21" ht="82.5" customHeight="1">
      <c r="A1" s="202" t="s">
        <v>159</v>
      </c>
      <c r="B1" s="202"/>
      <c r="C1" s="202"/>
      <c r="D1" s="202"/>
      <c r="E1" s="202"/>
      <c r="F1" s="202"/>
      <c r="G1" s="202"/>
      <c r="H1" s="202"/>
      <c r="I1" s="202"/>
      <c r="J1" s="202"/>
      <c r="K1" s="202"/>
      <c r="L1" s="202"/>
      <c r="M1" s="202"/>
      <c r="N1" s="202"/>
      <c r="O1" s="202"/>
      <c r="P1" s="202"/>
      <c r="Q1" s="202"/>
      <c r="R1" s="202"/>
      <c r="S1" s="202"/>
      <c r="T1" s="202"/>
    </row>
    <row r="2" spans="1:21" ht="37.5" customHeight="1" thickBot="1">
      <c r="A2" s="48" t="s">
        <v>182</v>
      </c>
      <c r="B2" s="23"/>
      <c r="C2" s="23"/>
      <c r="D2" s="23"/>
      <c r="E2" s="49"/>
      <c r="F2" s="217" t="s">
        <v>183</v>
      </c>
      <c r="G2" s="218"/>
      <c r="H2" s="218"/>
      <c r="I2" s="218"/>
      <c r="J2" s="218"/>
      <c r="K2" s="218"/>
      <c r="L2" s="216" t="s">
        <v>62</v>
      </c>
      <c r="M2" s="216"/>
      <c r="N2" s="216"/>
      <c r="O2" s="216"/>
      <c r="P2" s="216"/>
      <c r="Q2" s="216"/>
      <c r="R2" s="216"/>
      <c r="S2" s="216"/>
      <c r="T2" s="216"/>
    </row>
    <row r="3" spans="1:21" ht="21" customHeight="1" thickBot="1">
      <c r="A3" s="197" t="s">
        <v>19</v>
      </c>
      <c r="B3" s="198"/>
      <c r="C3" s="212"/>
      <c r="D3" s="213"/>
      <c r="E3" s="213"/>
      <c r="F3" s="113"/>
      <c r="G3" s="119" t="s">
        <v>24</v>
      </c>
      <c r="H3" s="120"/>
      <c r="I3" s="120"/>
      <c r="J3" s="120"/>
      <c r="K3" s="121"/>
      <c r="M3" s="20" t="s">
        <v>27</v>
      </c>
      <c r="N3" s="204" t="s">
        <v>28</v>
      </c>
      <c r="O3" s="205"/>
      <c r="P3" s="21" t="s">
        <v>34</v>
      </c>
      <c r="Q3" s="21" t="s">
        <v>29</v>
      </c>
      <c r="R3" s="21" t="s">
        <v>30</v>
      </c>
      <c r="S3" s="22" t="s">
        <v>31</v>
      </c>
      <c r="U3" s="93" t="s">
        <v>175</v>
      </c>
    </row>
    <row r="4" spans="1:21" ht="21" customHeight="1" thickBot="1">
      <c r="A4" s="197" t="s">
        <v>90</v>
      </c>
      <c r="B4" s="198"/>
      <c r="C4" s="189"/>
      <c r="D4" s="190"/>
      <c r="E4" s="190"/>
      <c r="F4" s="130"/>
      <c r="G4" s="123"/>
      <c r="H4" s="115"/>
      <c r="I4" s="109"/>
      <c r="J4" s="109"/>
      <c r="K4" s="110"/>
      <c r="M4" s="193" t="s">
        <v>20</v>
      </c>
      <c r="N4" s="206"/>
      <c r="O4" s="207"/>
      <c r="P4" s="29" t="s">
        <v>32</v>
      </c>
      <c r="Q4" s="18"/>
      <c r="R4" s="18"/>
      <c r="S4" s="19"/>
      <c r="U4" s="93" t="s">
        <v>187</v>
      </c>
    </row>
    <row r="5" spans="1:21" ht="21" customHeight="1" thickBot="1">
      <c r="A5" s="210" t="s">
        <v>73</v>
      </c>
      <c r="B5" s="211"/>
      <c r="C5" s="214"/>
      <c r="D5" s="215"/>
      <c r="E5" s="215"/>
      <c r="F5" s="131"/>
      <c r="G5" s="138" t="s">
        <v>10</v>
      </c>
      <c r="H5" s="116"/>
      <c r="I5" s="111"/>
      <c r="J5" s="111"/>
      <c r="K5" s="112"/>
      <c r="M5" s="203"/>
      <c r="N5" s="208"/>
      <c r="O5" s="209"/>
      <c r="P5" s="29" t="s">
        <v>32</v>
      </c>
      <c r="Q5" s="16"/>
      <c r="R5" s="16"/>
      <c r="S5" s="17"/>
      <c r="U5" s="91" t="s">
        <v>188</v>
      </c>
    </row>
    <row r="6" spans="1:21" ht="21" customHeight="1" thickBot="1">
      <c r="A6" s="197" t="s">
        <v>11</v>
      </c>
      <c r="B6" s="198"/>
      <c r="C6" s="200"/>
      <c r="D6" s="201"/>
      <c r="E6" s="32" t="s">
        <v>179</v>
      </c>
      <c r="F6" s="131"/>
      <c r="G6" s="124" t="s">
        <v>60</v>
      </c>
      <c r="H6" s="116"/>
      <c r="I6" s="111"/>
      <c r="J6" s="111"/>
      <c r="K6" s="112"/>
      <c r="M6" s="203"/>
      <c r="N6" s="208"/>
      <c r="O6" s="209"/>
      <c r="P6" s="29" t="s">
        <v>32</v>
      </c>
      <c r="Q6" s="16"/>
      <c r="R6" s="16"/>
      <c r="S6" s="17"/>
      <c r="U6" s="90" t="s">
        <v>189</v>
      </c>
    </row>
    <row r="7" spans="1:21" ht="21" customHeight="1" thickBot="1">
      <c r="A7" s="197" t="s">
        <v>63</v>
      </c>
      <c r="B7" s="198"/>
      <c r="C7" s="189"/>
      <c r="D7" s="190"/>
      <c r="E7" s="190"/>
      <c r="F7" s="132"/>
      <c r="G7" s="124" t="s">
        <v>61</v>
      </c>
      <c r="H7" s="117"/>
      <c r="I7" s="50"/>
      <c r="J7" s="50"/>
      <c r="K7" s="51"/>
      <c r="M7" s="191" t="s">
        <v>21</v>
      </c>
      <c r="N7" s="208"/>
      <c r="O7" s="209"/>
      <c r="P7" s="16"/>
      <c r="Q7" s="30" t="s">
        <v>32</v>
      </c>
      <c r="R7" s="30" t="s">
        <v>32</v>
      </c>
      <c r="S7" s="17"/>
      <c r="U7" s="91" t="s">
        <v>192</v>
      </c>
    </row>
    <row r="8" spans="1:21" ht="21" customHeight="1" thickBot="1">
      <c r="A8" s="199" t="s">
        <v>127</v>
      </c>
      <c r="B8" s="199"/>
      <c r="C8" s="194"/>
      <c r="D8" s="195"/>
      <c r="E8" s="196"/>
      <c r="F8" s="133"/>
      <c r="G8" s="122" t="s">
        <v>14</v>
      </c>
      <c r="H8" s="114"/>
      <c r="I8" s="52"/>
      <c r="J8" s="52"/>
      <c r="K8" s="53"/>
      <c r="M8" s="192"/>
      <c r="N8" s="208"/>
      <c r="O8" s="209"/>
      <c r="P8" s="16"/>
      <c r="Q8" s="30" t="s">
        <v>32</v>
      </c>
      <c r="R8" s="30" t="s">
        <v>32</v>
      </c>
      <c r="S8" s="17"/>
      <c r="U8" s="90" t="s">
        <v>190</v>
      </c>
    </row>
    <row r="9" spans="1:21" ht="21" customHeight="1" thickBot="1">
      <c r="A9" s="186" t="s">
        <v>25</v>
      </c>
      <c r="B9" s="187"/>
      <c r="C9" s="188"/>
      <c r="D9" s="186" t="s">
        <v>26</v>
      </c>
      <c r="E9" s="188"/>
      <c r="F9" s="133"/>
      <c r="G9" s="122" t="s">
        <v>16</v>
      </c>
      <c r="H9" s="114"/>
      <c r="I9" s="52"/>
      <c r="J9" s="52"/>
      <c r="K9" s="53"/>
      <c r="M9" s="193"/>
      <c r="N9" s="208"/>
      <c r="O9" s="209"/>
      <c r="P9" s="16"/>
      <c r="Q9" s="30" t="s">
        <v>32</v>
      </c>
      <c r="R9" s="30" t="s">
        <v>32</v>
      </c>
      <c r="S9" s="17"/>
      <c r="U9" s="91" t="s">
        <v>176</v>
      </c>
    </row>
    <row r="10" spans="1:21" ht="21" customHeight="1">
      <c r="A10" s="233" t="s">
        <v>39</v>
      </c>
      <c r="B10" s="234"/>
      <c r="C10" s="34" t="s">
        <v>40</v>
      </c>
      <c r="D10" s="219"/>
      <c r="E10" s="220"/>
      <c r="F10" s="133"/>
      <c r="G10" s="122" t="s">
        <v>17</v>
      </c>
      <c r="H10" s="114"/>
      <c r="I10" s="52"/>
      <c r="J10" s="52"/>
      <c r="K10" s="53"/>
      <c r="M10" s="191" t="s">
        <v>22</v>
      </c>
      <c r="N10" s="208"/>
      <c r="O10" s="209"/>
      <c r="P10" s="16"/>
      <c r="Q10" s="16"/>
      <c r="R10" s="16"/>
      <c r="S10" s="31" t="s">
        <v>32</v>
      </c>
      <c r="U10" s="90" t="s">
        <v>191</v>
      </c>
    </row>
    <row r="11" spans="1:21" ht="21" customHeight="1">
      <c r="A11" s="98"/>
      <c r="B11" s="99"/>
      <c r="C11" s="100"/>
      <c r="D11" s="96"/>
      <c r="E11" s="97"/>
      <c r="F11" s="132"/>
      <c r="G11" s="122" t="s">
        <v>18</v>
      </c>
      <c r="H11" s="117"/>
      <c r="I11" s="50"/>
      <c r="J11" s="50"/>
      <c r="K11" s="51"/>
      <c r="M11" s="192"/>
      <c r="N11" s="94"/>
      <c r="O11" s="95"/>
      <c r="P11" s="16"/>
      <c r="Q11" s="16"/>
      <c r="R11" s="16"/>
      <c r="S11" s="31" t="s">
        <v>32</v>
      </c>
      <c r="U11" s="91" t="s">
        <v>193</v>
      </c>
    </row>
    <row r="12" spans="1:21" ht="21" customHeight="1">
      <c r="A12" s="98"/>
      <c r="B12" s="99"/>
      <c r="C12" s="100"/>
      <c r="D12" s="96"/>
      <c r="E12" s="97"/>
      <c r="F12" s="132"/>
      <c r="G12" s="125"/>
      <c r="H12" s="117"/>
      <c r="I12" s="50"/>
      <c r="J12" s="50"/>
      <c r="K12" s="51"/>
      <c r="M12" s="192"/>
      <c r="N12" s="94"/>
      <c r="O12" s="95"/>
      <c r="P12" s="16"/>
      <c r="Q12" s="16"/>
      <c r="R12" s="16"/>
      <c r="S12" s="31" t="s">
        <v>32</v>
      </c>
      <c r="U12" s="91" t="s">
        <v>177</v>
      </c>
    </row>
    <row r="13" spans="1:21" ht="21" customHeight="1">
      <c r="A13" s="229"/>
      <c r="B13" s="230"/>
      <c r="C13" s="231"/>
      <c r="D13" s="221"/>
      <c r="E13" s="222"/>
      <c r="F13" s="134"/>
      <c r="G13" s="126" t="s">
        <v>66</v>
      </c>
      <c r="H13" s="114"/>
      <c r="I13" s="52"/>
      <c r="J13" s="52"/>
      <c r="K13" s="53"/>
      <c r="M13" s="192"/>
      <c r="N13" s="208"/>
      <c r="O13" s="209"/>
      <c r="P13" s="16"/>
      <c r="Q13" s="16"/>
      <c r="R13" s="16"/>
      <c r="S13" s="31" t="s">
        <v>32</v>
      </c>
      <c r="U13" s="91"/>
    </row>
    <row r="14" spans="1:21" ht="21" customHeight="1">
      <c r="A14" s="223" t="s">
        <v>41</v>
      </c>
      <c r="B14" s="232"/>
      <c r="C14" s="224"/>
      <c r="D14" s="223" t="s">
        <v>41</v>
      </c>
      <c r="E14" s="224"/>
      <c r="F14" s="135"/>
      <c r="G14" s="127" t="s">
        <v>15</v>
      </c>
      <c r="H14" s="114"/>
      <c r="I14" s="52"/>
      <c r="J14" s="52"/>
      <c r="K14" s="53"/>
      <c r="M14" s="193"/>
      <c r="N14" s="208"/>
      <c r="O14" s="209"/>
      <c r="P14" s="16"/>
      <c r="Q14" s="16"/>
      <c r="R14" s="16"/>
      <c r="S14" s="31" t="s">
        <v>32</v>
      </c>
      <c r="U14" s="91"/>
    </row>
    <row r="15" spans="1:21" ht="21" customHeight="1">
      <c r="A15" s="223" t="s">
        <v>42</v>
      </c>
      <c r="B15" s="232"/>
      <c r="C15" s="224"/>
      <c r="D15" s="223" t="s">
        <v>42</v>
      </c>
      <c r="E15" s="224"/>
      <c r="F15" s="136"/>
      <c r="G15" s="128" t="s">
        <v>65</v>
      </c>
      <c r="H15" s="114"/>
      <c r="I15" s="52"/>
      <c r="J15" s="52"/>
      <c r="K15" s="53"/>
      <c r="M15" s="225" t="s">
        <v>23</v>
      </c>
      <c r="N15" s="148"/>
      <c r="O15" s="149"/>
      <c r="P15" s="148"/>
      <c r="Q15" s="149"/>
      <c r="R15" s="16"/>
      <c r="S15" s="17"/>
    </row>
    <row r="16" spans="1:21" ht="21" customHeight="1" thickBot="1">
      <c r="A16" s="227" t="s">
        <v>162</v>
      </c>
      <c r="B16" s="245"/>
      <c r="C16" s="228"/>
      <c r="D16" s="227" t="s">
        <v>163</v>
      </c>
      <c r="E16" s="228"/>
      <c r="F16" s="137"/>
      <c r="G16" s="129"/>
      <c r="H16" s="118"/>
      <c r="I16" s="101"/>
      <c r="J16" s="101"/>
      <c r="K16" s="102"/>
      <c r="M16" s="226"/>
      <c r="N16" s="150"/>
      <c r="O16" s="151"/>
      <c r="P16" s="150"/>
      <c r="Q16" s="151"/>
      <c r="R16" s="103"/>
      <c r="S16" s="104"/>
    </row>
    <row r="17" spans="1:53" ht="21" customHeight="1" thickBot="1">
      <c r="G17" s="3"/>
      <c r="P17" s="2"/>
    </row>
    <row r="18" spans="1:53" ht="20.100000000000001" customHeight="1">
      <c r="A18" s="249"/>
      <c r="B18" s="247" t="s">
        <v>72</v>
      </c>
      <c r="C18" s="239" t="s">
        <v>0</v>
      </c>
      <c r="D18" s="246" t="s">
        <v>6</v>
      </c>
      <c r="E18" s="239" t="s">
        <v>1</v>
      </c>
      <c r="F18" s="241">
        <f ca="1">TODAY()</f>
        <v>45527</v>
      </c>
      <c r="G18" s="246" t="s">
        <v>2</v>
      </c>
      <c r="H18" s="239" t="s">
        <v>3</v>
      </c>
      <c r="I18" s="243" t="s">
        <v>7</v>
      </c>
      <c r="J18" s="146" t="s">
        <v>184</v>
      </c>
      <c r="K18" s="235" t="s">
        <v>4</v>
      </c>
      <c r="L18" s="237" t="s">
        <v>77</v>
      </c>
      <c r="N18" s="165" t="s">
        <v>161</v>
      </c>
      <c r="O18" s="166"/>
      <c r="P18" s="166"/>
      <c r="Q18" s="166"/>
      <c r="R18" s="166"/>
      <c r="S18" s="167"/>
      <c r="V18" s="1" t="s">
        <v>4</v>
      </c>
      <c r="W18" s="1" t="s">
        <v>4</v>
      </c>
      <c r="X18" s="1" t="s">
        <v>4</v>
      </c>
      <c r="Y18" s="1" t="s">
        <v>4</v>
      </c>
      <c r="Z18" s="1" t="s">
        <v>4</v>
      </c>
      <c r="AA18" s="1" t="s">
        <v>4</v>
      </c>
      <c r="AB18" s="1" t="s">
        <v>4</v>
      </c>
      <c r="AC18" s="1" t="s">
        <v>4</v>
      </c>
      <c r="AD18" s="1" t="s">
        <v>4</v>
      </c>
      <c r="AE18" s="1" t="s">
        <v>4</v>
      </c>
      <c r="AF18" s="1" t="s">
        <v>4</v>
      </c>
      <c r="AG18" s="1" t="s">
        <v>4</v>
      </c>
      <c r="AH18" s="1" t="s">
        <v>4</v>
      </c>
      <c r="AI18" s="1" t="s">
        <v>4</v>
      </c>
      <c r="AJ18" s="1" t="s">
        <v>105</v>
      </c>
      <c r="AK18" s="1" t="s">
        <v>105</v>
      </c>
      <c r="AL18" s="1" t="s">
        <v>105</v>
      </c>
      <c r="AM18" s="1" t="s">
        <v>105</v>
      </c>
      <c r="AN18" s="1" t="s">
        <v>105</v>
      </c>
      <c r="AO18" s="1" t="s">
        <v>105</v>
      </c>
      <c r="AP18" s="1" t="s">
        <v>105</v>
      </c>
      <c r="AQ18" s="1" t="s">
        <v>105</v>
      </c>
      <c r="AR18" s="1" t="s">
        <v>105</v>
      </c>
      <c r="AS18" s="1" t="s">
        <v>105</v>
      </c>
      <c r="AT18" s="1" t="s">
        <v>105</v>
      </c>
      <c r="AU18" s="1" t="s">
        <v>105</v>
      </c>
      <c r="AV18" s="1" t="s">
        <v>105</v>
      </c>
      <c r="AW18" s="1" t="s">
        <v>105</v>
      </c>
      <c r="AX18" s="1" t="s">
        <v>105</v>
      </c>
      <c r="AY18" s="1" t="s">
        <v>105</v>
      </c>
      <c r="AZ18" s="1" t="s">
        <v>105</v>
      </c>
      <c r="BA18" s="1" t="s">
        <v>105</v>
      </c>
    </row>
    <row r="19" spans="1:53" ht="20.100000000000001" customHeight="1" thickBot="1">
      <c r="A19" s="250"/>
      <c r="B19" s="248"/>
      <c r="C19" s="240"/>
      <c r="D19" s="244"/>
      <c r="E19" s="240"/>
      <c r="F19" s="242"/>
      <c r="G19" s="244"/>
      <c r="H19" s="240"/>
      <c r="I19" s="244"/>
      <c r="J19" s="147"/>
      <c r="K19" s="236"/>
      <c r="L19" s="238"/>
      <c r="N19" s="168"/>
      <c r="O19" s="169"/>
      <c r="P19" s="169"/>
      <c r="Q19" s="169"/>
      <c r="R19" s="169"/>
      <c r="S19" s="170"/>
      <c r="V19" s="1" t="s">
        <v>91</v>
      </c>
      <c r="W19" s="1" t="s">
        <v>92</v>
      </c>
      <c r="X19" s="1" t="s">
        <v>93</v>
      </c>
      <c r="Y19" s="1" t="s">
        <v>94</v>
      </c>
      <c r="Z19" s="1" t="s">
        <v>95</v>
      </c>
      <c r="AA19" s="1" t="s">
        <v>96</v>
      </c>
      <c r="AB19" s="1" t="s">
        <v>97</v>
      </c>
      <c r="AC19" s="1" t="s">
        <v>98</v>
      </c>
      <c r="AD19" s="1" t="s">
        <v>99</v>
      </c>
      <c r="AE19" s="1" t="s">
        <v>100</v>
      </c>
      <c r="AF19" s="1" t="s">
        <v>102</v>
      </c>
      <c r="AG19" s="1" t="s">
        <v>101</v>
      </c>
      <c r="AH19" s="1" t="s">
        <v>104</v>
      </c>
      <c r="AI19" s="1" t="s">
        <v>103</v>
      </c>
      <c r="AJ19" s="1" t="s">
        <v>91</v>
      </c>
      <c r="AK19" s="1" t="s">
        <v>108</v>
      </c>
      <c r="AL19" s="1" t="s">
        <v>109</v>
      </c>
      <c r="AM19" s="1" t="s">
        <v>110</v>
      </c>
      <c r="AN19" s="1" t="s">
        <v>111</v>
      </c>
      <c r="AO19" s="1" t="s">
        <v>112</v>
      </c>
      <c r="AP19" s="1" t="s">
        <v>106</v>
      </c>
      <c r="AQ19" s="1" t="s">
        <v>107</v>
      </c>
      <c r="AR19" s="1" t="s">
        <v>113</v>
      </c>
      <c r="AS19" s="1" t="s">
        <v>114</v>
      </c>
      <c r="AT19" s="1" t="s">
        <v>115</v>
      </c>
      <c r="AU19" s="1" t="s">
        <v>116</v>
      </c>
      <c r="AV19" s="1" t="s">
        <v>117</v>
      </c>
      <c r="AW19" s="1" t="s">
        <v>118</v>
      </c>
      <c r="AX19" s="1" t="s">
        <v>102</v>
      </c>
      <c r="AY19" s="1" t="s">
        <v>101</v>
      </c>
      <c r="AZ19" s="1" t="s">
        <v>104</v>
      </c>
      <c r="BA19" s="1" t="s">
        <v>103</v>
      </c>
    </row>
    <row r="20" spans="1:53" ht="20.100000000000001" customHeight="1" thickBot="1">
      <c r="A20" s="81" t="s">
        <v>75</v>
      </c>
      <c r="B20" s="82" t="s">
        <v>74</v>
      </c>
      <c r="C20" s="83" t="s">
        <v>33</v>
      </c>
      <c r="D20" s="84" t="s">
        <v>76</v>
      </c>
      <c r="E20" s="62">
        <v>41308</v>
      </c>
      <c r="F20" s="85">
        <f ca="1">DATEDIF(E20,$F$18,"Y")</f>
        <v>11</v>
      </c>
      <c r="G20" s="86" t="str">
        <f t="shared" ref="G20:G45" ca="1" si="0">IF(E20="","",IF(DATEDIF(E20,DATE(YEAR($F$18)-(MONTH($F$18)&lt;=3)*1,4,1),"Y")-2&gt;15,"Error",CHOOSE(DATEDIF(E20,DATE(YEAR($F$18)-(MONTH($F$18)&lt;=3)*1,4,1),"Y")-2,"Error","Error", "Error","１年","２年","３年","４年","５年","６年","Error","Error","Error","Error","Error","Error")))</f>
        <v>６年</v>
      </c>
      <c r="H20" s="4" t="s">
        <v>5</v>
      </c>
      <c r="I20" s="139">
        <v>10001</v>
      </c>
      <c r="J20" s="105">
        <v>1</v>
      </c>
      <c r="K20" s="87" t="s">
        <v>185</v>
      </c>
      <c r="L20" s="88" t="s">
        <v>186</v>
      </c>
      <c r="M20" s="59"/>
      <c r="N20" s="77" t="s">
        <v>125</v>
      </c>
      <c r="O20" s="158" t="s">
        <v>124</v>
      </c>
      <c r="P20" s="158"/>
      <c r="Q20" s="78" t="s">
        <v>122</v>
      </c>
      <c r="R20" s="178" t="s">
        <v>126</v>
      </c>
      <c r="S20" s="179"/>
      <c r="V20" s="1" t="str">
        <f>IF(K20="個人１・２年生男子",ROW(),"")</f>
        <v/>
      </c>
      <c r="W20" s="1" t="str">
        <f>IF(K20="個人３・４年生男子",ROW(),"")</f>
        <v/>
      </c>
      <c r="X20" s="1" t="str">
        <f>IF(K20="個人５・６年生男子",ROW(),"")</f>
        <v/>
      </c>
      <c r="Y20" s="1" t="str">
        <f>IF(K20="個人１・２年生女子",ROW(),"")</f>
        <v/>
      </c>
      <c r="Z20" s="1" t="str">
        <f>IF(K20="個人３・４年生女子",ROW(),"")</f>
        <v/>
      </c>
      <c r="AA20" s="1" t="str">
        <f>IF(K20="個人５・６年生女子",ROW(),"")</f>
        <v/>
      </c>
      <c r="AB20" s="1" t="str">
        <f>IF(K20="団体１・２年生A",ROW(),"")</f>
        <v/>
      </c>
      <c r="AC20" s="1" t="str">
        <f>IF(K20="団体１・２年生B",ROW(),"")</f>
        <v/>
      </c>
      <c r="AD20" s="1" t="str">
        <f>IF(K20="団体３・４年生A",ROW(),"")</f>
        <v/>
      </c>
      <c r="AE20" s="1" t="str">
        <f>IF(K20="団体３・４年生B",ROW(),"")</f>
        <v/>
      </c>
      <c r="AF20" s="1" t="str">
        <f>IF(K20="団体５・６年生男子A",ROW(),"")</f>
        <v/>
      </c>
      <c r="AG20" s="1">
        <f>IF(K20="団体５・６年生男子B",ROW(),"")</f>
        <v>20</v>
      </c>
      <c r="AH20" s="1" t="str">
        <f>IF(K20="団体５・６年生女子A",ROW(),"")</f>
        <v/>
      </c>
      <c r="AI20" s="1" t="str">
        <f>IF(K20="団体５・６年生女子B",ROW(),"")</f>
        <v/>
      </c>
      <c r="AJ20" s="1" t="str">
        <f>IF($L20="個人１・２年生男子",ROW(),"")</f>
        <v/>
      </c>
      <c r="AK20" s="1" t="str">
        <f>IF($L20="個人１・２年生女子",ROW(),"")</f>
        <v/>
      </c>
      <c r="AL20" s="1" t="str">
        <f>IF($L20="個人３・４年生男子",ROW(),"")</f>
        <v/>
      </c>
      <c r="AM20" s="1" t="str">
        <f>IF($L20="個人３・４年生女子",ROW(),"")</f>
        <v/>
      </c>
      <c r="AN20" s="1" t="str">
        <f>IF($L20="個人５・６年生男子",ROW(),"")</f>
        <v/>
      </c>
      <c r="AO20" s="1" t="str">
        <f>IF($L20="個人５・６年生女子",ROW(),"")</f>
        <v/>
      </c>
      <c r="AP20" s="1" t="str">
        <f>IF($L20="団体１・２年生男子A",ROW(),"")</f>
        <v/>
      </c>
      <c r="AQ20" s="1" t="str">
        <f>IF($L20="団体１・２年生男子B",ROW(),"")</f>
        <v/>
      </c>
      <c r="AR20" s="1" t="str">
        <f>IF($L20="団体１・２年生女子A",ROW(),"")</f>
        <v/>
      </c>
      <c r="AS20" s="1" t="str">
        <f>IF($L20="団体１・２年生女子B",ROW(),"")</f>
        <v/>
      </c>
      <c r="AT20" s="1" t="str">
        <f>IF($L20="団体３・４年生男子A",ROW(),"")</f>
        <v/>
      </c>
      <c r="AU20" s="1" t="str">
        <f>IF($L20="団体３・４年生男子B",ROW(),"")</f>
        <v/>
      </c>
      <c r="AV20" s="1" t="str">
        <f>IF($L20="団体３・４年生女子A",ROW(),"")</f>
        <v/>
      </c>
      <c r="AW20" s="1" t="str">
        <f>IF($L20="団体３・４年生女子B",ROW(),"")</f>
        <v/>
      </c>
      <c r="AX20" s="1">
        <f>IF($L20="団体５・６年生男子A",ROW(),"")</f>
        <v>20</v>
      </c>
      <c r="AY20" s="1" t="str">
        <f>IF($L20="団体５・６年生男子B",ROW(),"")</f>
        <v/>
      </c>
      <c r="AZ20" s="1" t="str">
        <f>IF($L20="団体５・６年生女子A",ROW(),"")</f>
        <v/>
      </c>
      <c r="BA20" s="1" t="str">
        <f>IF($L20="団体５・６年生女子B",ROW(),"")</f>
        <v/>
      </c>
    </row>
    <row r="21" spans="1:53" ht="20.100000000000001" customHeight="1">
      <c r="A21" s="89">
        <v>1</v>
      </c>
      <c r="B21" s="15"/>
      <c r="C21" s="15"/>
      <c r="D21" s="15"/>
      <c r="E21" s="63"/>
      <c r="F21" s="24" t="str">
        <f t="shared" ref="F21:F45" si="1">IF(E21="","",DATEDIF(E21,$F$18,"Y"))</f>
        <v/>
      </c>
      <c r="G21" s="37" t="str">
        <f t="shared" si="0"/>
        <v/>
      </c>
      <c r="H21" s="5"/>
      <c r="I21" s="140"/>
      <c r="J21" s="141"/>
      <c r="K21" s="70"/>
      <c r="L21" s="66"/>
      <c r="M21" s="59"/>
      <c r="N21" s="75" t="s">
        <v>120</v>
      </c>
      <c r="O21" s="174">
        <f>COUNTIF(K21:K45,"個人*")</f>
        <v>0</v>
      </c>
      <c r="P21" s="174"/>
      <c r="Q21" s="76">
        <v>2500</v>
      </c>
      <c r="R21" s="180">
        <f>O21*Q21</f>
        <v>0</v>
      </c>
      <c r="S21" s="181"/>
      <c r="V21" s="1" t="str">
        <f t="shared" ref="V21:V40" si="2">IF(K21="個人１・２年生男子",ROW(),"")</f>
        <v/>
      </c>
      <c r="W21" s="1" t="str">
        <f t="shared" ref="W21:W40" si="3">IF(K21="個人３・４年生男子",ROW(),"")</f>
        <v/>
      </c>
      <c r="X21" s="1" t="str">
        <f t="shared" ref="X21:X40" si="4">IF(K21="個人５・６年生男子",ROW(),"")</f>
        <v/>
      </c>
      <c r="Y21" s="1" t="str">
        <f t="shared" ref="Y21:Y40" si="5">IF(K21="個人１・２年生女子",ROW(),"")</f>
        <v/>
      </c>
      <c r="Z21" s="1" t="str">
        <f t="shared" ref="Z21:Z40" si="6">IF(K21="個人３・４年生女子",ROW(),"")</f>
        <v/>
      </c>
      <c r="AA21" s="1" t="str">
        <f t="shared" ref="AA21:AA40" si="7">IF(K21="個人５・６年生女子",ROW(),"")</f>
        <v/>
      </c>
      <c r="AB21" s="1" t="str">
        <f t="shared" ref="AB21:AB40" si="8">IF(K21="団体１・２年生A",ROW(),"")</f>
        <v/>
      </c>
      <c r="AC21" s="1" t="str">
        <f t="shared" ref="AC21:AC40" si="9">IF(K21="団体１・２年生B",ROW(),"")</f>
        <v/>
      </c>
      <c r="AD21" s="1" t="str">
        <f t="shared" ref="AD21:AD40" si="10">IF(K21="団体３・４年生A",ROW(),"")</f>
        <v/>
      </c>
      <c r="AE21" s="1" t="str">
        <f t="shared" ref="AE21:AE40" si="11">IF(K21="団体３・４年生B",ROW(),"")</f>
        <v/>
      </c>
      <c r="AF21" s="1" t="str">
        <f t="shared" ref="AF21:AF40" si="12">IF(K21="団体５・６年生男子A",ROW(),"")</f>
        <v/>
      </c>
      <c r="AG21" s="1" t="str">
        <f t="shared" ref="AG21:AG40" si="13">IF(K21="団体５・６年生男子B",ROW(),"")</f>
        <v/>
      </c>
      <c r="AH21" s="1" t="str">
        <f t="shared" ref="AH21:AH40" si="14">IF(K21="団体５・６年生女子A",ROW(),"")</f>
        <v/>
      </c>
      <c r="AI21" s="1" t="str">
        <f t="shared" ref="AI21:AI40" si="15">IF(K21="団体５・６年生女子B",ROW(),"")</f>
        <v/>
      </c>
      <c r="AJ21" s="1" t="str">
        <f t="shared" ref="AJ21:AJ45" si="16">IF($L21="個人１・２年生男子",ROW(),"")</f>
        <v/>
      </c>
      <c r="AK21" s="1" t="str">
        <f t="shared" ref="AK21:AK45" si="17">IF($L21="個人１・２年生女子",ROW(),"")</f>
        <v/>
      </c>
      <c r="AL21" s="1" t="str">
        <f t="shared" ref="AL21:AL45" si="18">IF($L21="個人３・４年生男子",ROW(),"")</f>
        <v/>
      </c>
      <c r="AM21" s="1" t="str">
        <f t="shared" ref="AM21:AM45" si="19">IF($L21="個人３・４年生女子",ROW(),"")</f>
        <v/>
      </c>
      <c r="AN21" s="1" t="str">
        <f t="shared" ref="AN21:AN45" si="20">IF($L21="個人５・６年生男子",ROW(),"")</f>
        <v/>
      </c>
      <c r="AO21" s="1" t="str">
        <f t="shared" ref="AO21:AO45" si="21">IF($L21="個人５・６年生女子",ROW(),"")</f>
        <v/>
      </c>
      <c r="AP21" s="1" t="str">
        <f t="shared" ref="AP21:AP45" si="22">IF($L21="団体１・２年生男子A",ROW(),"")</f>
        <v/>
      </c>
      <c r="AQ21" s="1" t="str">
        <f t="shared" ref="AQ21:AQ45" si="23">IF($L21="団体１・２年生男子B",ROW(),"")</f>
        <v/>
      </c>
      <c r="AR21" s="1" t="str">
        <f t="shared" ref="AR21:AR45" si="24">IF($L21="団体１・２年生女子A",ROW(),"")</f>
        <v/>
      </c>
      <c r="AS21" s="1" t="str">
        <f t="shared" ref="AS21:AS45" si="25">IF($L21="団体１・２年生女子B",ROW(),"")</f>
        <v/>
      </c>
      <c r="AT21" s="1" t="str">
        <f t="shared" ref="AT21:AT45" si="26">IF($L21="団体３・４年生男子A",ROW(),"")</f>
        <v/>
      </c>
      <c r="AU21" s="1" t="str">
        <f t="shared" ref="AU21:AU45" si="27">IF($L21="団体３・４年生男子B",ROW(),"")</f>
        <v/>
      </c>
      <c r="AV21" s="1" t="str">
        <f t="shared" ref="AV21:AV45" si="28">IF($L21="団体３・４年生女子A",ROW(),"")</f>
        <v/>
      </c>
      <c r="AW21" s="1" t="str">
        <f t="shared" ref="AW21:AW45" si="29">IF($L21="団体３・４年生女子B",ROW(),"")</f>
        <v/>
      </c>
      <c r="AX21" s="1" t="str">
        <f t="shared" ref="AX21:AX45" si="30">IF($L21="団体５・６年生男子A",ROW(),"")</f>
        <v/>
      </c>
      <c r="AY21" s="1" t="str">
        <f t="shared" ref="AY21:AY45" si="31">IF($L21="団体５・６年生男子B",ROW(),"")</f>
        <v/>
      </c>
      <c r="AZ21" s="1" t="str">
        <f t="shared" ref="AZ21:AZ45" si="32">IF($L21="団体５・６年生女子A",ROW(),"")</f>
        <v/>
      </c>
      <c r="BA21" s="1" t="str">
        <f t="shared" ref="BA21:BA45" si="33">IF($L21="団体５・６年生女子B",ROW(),"")</f>
        <v/>
      </c>
    </row>
    <row r="22" spans="1:53" ht="20.100000000000001" customHeight="1">
      <c r="A22" s="89">
        <v>2</v>
      </c>
      <c r="B22" s="15"/>
      <c r="C22" s="15"/>
      <c r="D22" s="15"/>
      <c r="E22" s="63"/>
      <c r="F22" s="24" t="str">
        <f t="shared" si="1"/>
        <v/>
      </c>
      <c r="G22" s="37" t="str">
        <f t="shared" si="0"/>
        <v/>
      </c>
      <c r="H22" s="5"/>
      <c r="I22" s="140"/>
      <c r="J22" s="141"/>
      <c r="K22" s="70"/>
      <c r="L22" s="66"/>
      <c r="M22" s="59"/>
      <c r="N22" s="68" t="s">
        <v>119</v>
      </c>
      <c r="O22" s="175">
        <f>COUNTIF(L21:L45,"個人*")</f>
        <v>0</v>
      </c>
      <c r="P22" s="175"/>
      <c r="Q22" s="73">
        <v>2500</v>
      </c>
      <c r="R22" s="182">
        <f>O22*Q22</f>
        <v>0</v>
      </c>
      <c r="S22" s="183"/>
      <c r="V22" s="1" t="str">
        <f t="shared" si="2"/>
        <v/>
      </c>
      <c r="W22" s="1" t="str">
        <f t="shared" si="3"/>
        <v/>
      </c>
      <c r="X22" s="1" t="str">
        <f t="shared" si="4"/>
        <v/>
      </c>
      <c r="Y22" s="1" t="str">
        <f t="shared" si="5"/>
        <v/>
      </c>
      <c r="Z22" s="1" t="str">
        <f t="shared" si="6"/>
        <v/>
      </c>
      <c r="AA22" s="1" t="str">
        <f t="shared" si="7"/>
        <v/>
      </c>
      <c r="AB22" s="1" t="str">
        <f t="shared" si="8"/>
        <v/>
      </c>
      <c r="AC22" s="1" t="str">
        <f t="shared" si="9"/>
        <v/>
      </c>
      <c r="AD22" s="1" t="str">
        <f t="shared" si="10"/>
        <v/>
      </c>
      <c r="AE22" s="1" t="str">
        <f t="shared" si="11"/>
        <v/>
      </c>
      <c r="AF22" s="1" t="str">
        <f t="shared" si="12"/>
        <v/>
      </c>
      <c r="AG22" s="1" t="str">
        <f t="shared" si="13"/>
        <v/>
      </c>
      <c r="AH22" s="1" t="str">
        <f t="shared" si="14"/>
        <v/>
      </c>
      <c r="AI22" s="1" t="str">
        <f t="shared" si="15"/>
        <v/>
      </c>
      <c r="AJ22" s="1" t="str">
        <f t="shared" si="16"/>
        <v/>
      </c>
      <c r="AK22" s="1" t="str">
        <f t="shared" si="17"/>
        <v/>
      </c>
      <c r="AL22" s="1" t="str">
        <f t="shared" si="18"/>
        <v/>
      </c>
      <c r="AM22" s="1" t="str">
        <f t="shared" si="19"/>
        <v/>
      </c>
      <c r="AN22" s="1" t="str">
        <f t="shared" si="20"/>
        <v/>
      </c>
      <c r="AO22" s="1" t="str">
        <f t="shared" si="21"/>
        <v/>
      </c>
      <c r="AP22" s="1" t="str">
        <f t="shared" si="22"/>
        <v/>
      </c>
      <c r="AQ22" s="1" t="str">
        <f t="shared" si="23"/>
        <v/>
      </c>
      <c r="AR22" s="1" t="str">
        <f t="shared" si="24"/>
        <v/>
      </c>
      <c r="AS22" s="1" t="str">
        <f t="shared" si="25"/>
        <v/>
      </c>
      <c r="AT22" s="1" t="str">
        <f t="shared" si="26"/>
        <v/>
      </c>
      <c r="AU22" s="1" t="str">
        <f t="shared" si="27"/>
        <v/>
      </c>
      <c r="AV22" s="1" t="str">
        <f t="shared" si="28"/>
        <v/>
      </c>
      <c r="AW22" s="1" t="str">
        <f t="shared" si="29"/>
        <v/>
      </c>
      <c r="AX22" s="1" t="str">
        <f t="shared" si="30"/>
        <v/>
      </c>
      <c r="AY22" s="1" t="str">
        <f t="shared" si="31"/>
        <v/>
      </c>
      <c r="AZ22" s="1" t="str">
        <f t="shared" si="32"/>
        <v/>
      </c>
      <c r="BA22" s="1" t="str">
        <f t="shared" si="33"/>
        <v/>
      </c>
    </row>
    <row r="23" spans="1:53" ht="20.100000000000001" customHeight="1">
      <c r="A23" s="89">
        <v>3</v>
      </c>
      <c r="B23" s="15"/>
      <c r="C23" s="15"/>
      <c r="D23" s="15"/>
      <c r="E23" s="63"/>
      <c r="F23" s="24" t="str">
        <f t="shared" si="1"/>
        <v/>
      </c>
      <c r="G23" s="37" t="str">
        <f t="shared" si="0"/>
        <v/>
      </c>
      <c r="H23" s="5"/>
      <c r="I23" s="140"/>
      <c r="J23" s="141"/>
      <c r="K23" s="70"/>
      <c r="L23" s="66"/>
      <c r="M23" s="59"/>
      <c r="N23" s="68" t="s">
        <v>121</v>
      </c>
      <c r="O23" s="176">
        <f>ROUNDUP(COUNTIF(K21:K45,"団体１・２年生A")/3,0)+ROUNDUP(COUNTIF(K21:K45,"団体１・２年生B")/3,0)+ROUNDUP(COUNTIF(K21:K45,"団体３・４年生A")/3,0)+ROUNDUP(COUNTIF(K21:K45,"団体３・４年生B")/3,0)+ROUNDUP(COUNTIF(K21:K45,"団体５・６年生男子A")/3,0)+ROUNDUP(COUNTIF(K21:K45,"団体５・６年生男子B")/3,0)+ROUNDUP(COUNTIF(K21:K45,"団体５・６年生女子A")/3,0)+ROUNDUP(COUNTIF(K21:K45,"団体５・６年生女子B")/3,0)</f>
        <v>0</v>
      </c>
      <c r="P23" s="176"/>
      <c r="Q23" s="73">
        <v>6000</v>
      </c>
      <c r="R23" s="182">
        <f>O23*Q23</f>
        <v>0</v>
      </c>
      <c r="S23" s="183"/>
      <c r="V23" s="1" t="str">
        <f t="shared" si="2"/>
        <v/>
      </c>
      <c r="W23" s="1" t="str">
        <f t="shared" si="3"/>
        <v/>
      </c>
      <c r="X23" s="1" t="str">
        <f t="shared" si="4"/>
        <v/>
      </c>
      <c r="Y23" s="1" t="str">
        <f t="shared" si="5"/>
        <v/>
      </c>
      <c r="Z23" s="1" t="str">
        <f t="shared" si="6"/>
        <v/>
      </c>
      <c r="AA23" s="1" t="str">
        <f t="shared" si="7"/>
        <v/>
      </c>
      <c r="AB23" s="1" t="str">
        <f t="shared" si="8"/>
        <v/>
      </c>
      <c r="AC23" s="1" t="str">
        <f t="shared" si="9"/>
        <v/>
      </c>
      <c r="AD23" s="1" t="str">
        <f t="shared" si="10"/>
        <v/>
      </c>
      <c r="AE23" s="1" t="str">
        <f t="shared" si="11"/>
        <v/>
      </c>
      <c r="AF23" s="1" t="str">
        <f t="shared" si="12"/>
        <v/>
      </c>
      <c r="AG23" s="1" t="str">
        <f t="shared" si="13"/>
        <v/>
      </c>
      <c r="AH23" s="1" t="str">
        <f t="shared" si="14"/>
        <v/>
      </c>
      <c r="AI23" s="1" t="str">
        <f t="shared" si="15"/>
        <v/>
      </c>
      <c r="AJ23" s="1" t="str">
        <f t="shared" si="16"/>
        <v/>
      </c>
      <c r="AK23" s="1" t="str">
        <f t="shared" si="17"/>
        <v/>
      </c>
      <c r="AL23" s="1" t="str">
        <f t="shared" si="18"/>
        <v/>
      </c>
      <c r="AM23" s="1" t="str">
        <f t="shared" si="19"/>
        <v/>
      </c>
      <c r="AN23" s="1" t="str">
        <f t="shared" si="20"/>
        <v/>
      </c>
      <c r="AO23" s="1" t="str">
        <f t="shared" si="21"/>
        <v/>
      </c>
      <c r="AP23" s="1" t="str">
        <f t="shared" si="22"/>
        <v/>
      </c>
      <c r="AQ23" s="1" t="str">
        <f t="shared" si="23"/>
        <v/>
      </c>
      <c r="AR23" s="1" t="str">
        <f t="shared" si="24"/>
        <v/>
      </c>
      <c r="AS23" s="1" t="str">
        <f t="shared" si="25"/>
        <v/>
      </c>
      <c r="AT23" s="1" t="str">
        <f t="shared" si="26"/>
        <v/>
      </c>
      <c r="AU23" s="1" t="str">
        <f t="shared" si="27"/>
        <v/>
      </c>
      <c r="AV23" s="1" t="str">
        <f t="shared" si="28"/>
        <v/>
      </c>
      <c r="AW23" s="1" t="str">
        <f t="shared" si="29"/>
        <v/>
      </c>
      <c r="AX23" s="1" t="str">
        <f t="shared" si="30"/>
        <v/>
      </c>
      <c r="AY23" s="1" t="str">
        <f t="shared" si="31"/>
        <v/>
      </c>
      <c r="AZ23" s="1" t="str">
        <f t="shared" si="32"/>
        <v/>
      </c>
      <c r="BA23" s="1" t="str">
        <f t="shared" si="33"/>
        <v/>
      </c>
    </row>
    <row r="24" spans="1:53" ht="20.100000000000001" customHeight="1" thickBot="1">
      <c r="A24" s="89">
        <v>4</v>
      </c>
      <c r="B24" s="15"/>
      <c r="C24" s="15"/>
      <c r="D24" s="15"/>
      <c r="E24" s="63"/>
      <c r="F24" s="24" t="str">
        <f t="shared" si="1"/>
        <v/>
      </c>
      <c r="G24" s="37" t="str">
        <f t="shared" si="0"/>
        <v/>
      </c>
      <c r="H24" s="5"/>
      <c r="I24" s="140"/>
      <c r="J24" s="141"/>
      <c r="K24" s="70"/>
      <c r="L24" s="66"/>
      <c r="M24" s="59"/>
      <c r="N24" s="69" t="s">
        <v>38</v>
      </c>
      <c r="O24" s="177">
        <f>ROUNDUP(COUNTIF(L21:L45,"団体１・２年生男子A")/3,0)+ROUNDUP(COUNTIF(L21:L45,"団体１・２年生男子B")/3,0)+ROUNDUP(COUNTIF(L21:L45,"団体１・２年生女子A")/3,0)+ROUNDUP(COUNTIF(L21:L45,"団体１・２年生女子B")/3,0)+ROUNDUP(COUNTIF(L21:L45,"団体３・４年生男子A")/3,0)+ROUNDUP(COUNTIF(L21:L45,"団体３・４年生男子B")/3,0)+ROUNDUP(COUNTIF(L21:L45,"団体３・４年生女子A")/3,0)+ROUNDUP(COUNTIF(L21:L45,"団体３・４年生女子B")/3,0)+ROUNDUP(COUNTIF(L21:L45,"団体５・６年生男子A")/3,0)+ROUNDUP(COUNTIF(L21:L45,"団体５・６年生男子B")/3,0)+ROUNDUP(COUNTIF(L21:L45,"団体５・６年生女子A")/3,0)+ROUNDUP(COUNTIF(L21:L45,"団体５・６年生女子B")/3,0)</f>
        <v>0</v>
      </c>
      <c r="P24" s="177"/>
      <c r="Q24" s="74">
        <v>6000</v>
      </c>
      <c r="R24" s="184">
        <f>O24*Q24</f>
        <v>0</v>
      </c>
      <c r="S24" s="185"/>
      <c r="V24" s="1" t="str">
        <f t="shared" si="2"/>
        <v/>
      </c>
      <c r="W24" s="1" t="str">
        <f t="shared" si="3"/>
        <v/>
      </c>
      <c r="X24" s="1" t="str">
        <f t="shared" si="4"/>
        <v/>
      </c>
      <c r="Y24" s="1" t="str">
        <f t="shared" si="5"/>
        <v/>
      </c>
      <c r="Z24" s="1" t="str">
        <f t="shared" si="6"/>
        <v/>
      </c>
      <c r="AA24" s="1" t="str">
        <f t="shared" si="7"/>
        <v/>
      </c>
      <c r="AB24" s="1" t="str">
        <f t="shared" si="8"/>
        <v/>
      </c>
      <c r="AC24" s="1" t="str">
        <f t="shared" si="9"/>
        <v/>
      </c>
      <c r="AD24" s="1" t="str">
        <f t="shared" si="10"/>
        <v/>
      </c>
      <c r="AE24" s="1" t="str">
        <f t="shared" si="11"/>
        <v/>
      </c>
      <c r="AF24" s="1" t="str">
        <f t="shared" si="12"/>
        <v/>
      </c>
      <c r="AG24" s="1" t="str">
        <f t="shared" si="13"/>
        <v/>
      </c>
      <c r="AH24" s="1" t="str">
        <f t="shared" si="14"/>
        <v/>
      </c>
      <c r="AI24" s="1" t="str">
        <f t="shared" si="15"/>
        <v/>
      </c>
      <c r="AJ24" s="1" t="str">
        <f t="shared" si="16"/>
        <v/>
      </c>
      <c r="AK24" s="1" t="str">
        <f t="shared" si="17"/>
        <v/>
      </c>
      <c r="AL24" s="1" t="str">
        <f t="shared" si="18"/>
        <v/>
      </c>
      <c r="AM24" s="1" t="str">
        <f t="shared" si="19"/>
        <v/>
      </c>
      <c r="AN24" s="1" t="str">
        <f t="shared" si="20"/>
        <v/>
      </c>
      <c r="AO24" s="1" t="str">
        <f t="shared" si="21"/>
        <v/>
      </c>
      <c r="AP24" s="1" t="str">
        <f t="shared" si="22"/>
        <v/>
      </c>
      <c r="AQ24" s="1" t="str">
        <f t="shared" si="23"/>
        <v/>
      </c>
      <c r="AR24" s="1" t="str">
        <f t="shared" si="24"/>
        <v/>
      </c>
      <c r="AS24" s="1" t="str">
        <f t="shared" si="25"/>
        <v/>
      </c>
      <c r="AT24" s="1" t="str">
        <f t="shared" si="26"/>
        <v/>
      </c>
      <c r="AU24" s="1" t="str">
        <f t="shared" si="27"/>
        <v/>
      </c>
      <c r="AV24" s="1" t="str">
        <f t="shared" si="28"/>
        <v/>
      </c>
      <c r="AW24" s="1" t="str">
        <f t="shared" si="29"/>
        <v/>
      </c>
      <c r="AX24" s="1" t="str">
        <f t="shared" si="30"/>
        <v/>
      </c>
      <c r="AY24" s="1" t="str">
        <f t="shared" si="31"/>
        <v/>
      </c>
      <c r="AZ24" s="1" t="str">
        <f t="shared" si="32"/>
        <v/>
      </c>
      <c r="BA24" s="1" t="str">
        <f t="shared" si="33"/>
        <v/>
      </c>
    </row>
    <row r="25" spans="1:53" ht="20.100000000000001" customHeight="1">
      <c r="A25" s="89">
        <v>5</v>
      </c>
      <c r="B25" s="15"/>
      <c r="C25" s="15"/>
      <c r="D25" s="15"/>
      <c r="E25" s="63"/>
      <c r="F25" s="24" t="str">
        <f t="shared" si="1"/>
        <v/>
      </c>
      <c r="G25" s="37" t="str">
        <f t="shared" si="0"/>
        <v/>
      </c>
      <c r="H25" s="5"/>
      <c r="I25" s="140"/>
      <c r="J25" s="141"/>
      <c r="K25" s="70"/>
      <c r="L25" s="66"/>
      <c r="M25" s="59"/>
      <c r="Q25" s="163" t="s">
        <v>123</v>
      </c>
      <c r="R25" s="159">
        <f>SUM(R21:S24)</f>
        <v>0</v>
      </c>
      <c r="S25" s="160"/>
      <c r="V25" s="1" t="str">
        <f t="shared" si="2"/>
        <v/>
      </c>
      <c r="W25" s="1" t="str">
        <f t="shared" si="3"/>
        <v/>
      </c>
      <c r="X25" s="1" t="str">
        <f t="shared" si="4"/>
        <v/>
      </c>
      <c r="Y25" s="1" t="str">
        <f t="shared" si="5"/>
        <v/>
      </c>
      <c r="Z25" s="1" t="str">
        <f t="shared" si="6"/>
        <v/>
      </c>
      <c r="AA25" s="1" t="str">
        <f t="shared" si="7"/>
        <v/>
      </c>
      <c r="AB25" s="1" t="str">
        <f t="shared" si="8"/>
        <v/>
      </c>
      <c r="AC25" s="1" t="str">
        <f t="shared" si="9"/>
        <v/>
      </c>
      <c r="AD25" s="1" t="str">
        <f t="shared" si="10"/>
        <v/>
      </c>
      <c r="AE25" s="1" t="str">
        <f t="shared" si="11"/>
        <v/>
      </c>
      <c r="AF25" s="1" t="str">
        <f t="shared" si="12"/>
        <v/>
      </c>
      <c r="AG25" s="1" t="str">
        <f t="shared" si="13"/>
        <v/>
      </c>
      <c r="AH25" s="1" t="str">
        <f t="shared" si="14"/>
        <v/>
      </c>
      <c r="AI25" s="1" t="str">
        <f t="shared" si="15"/>
        <v/>
      </c>
      <c r="AJ25" s="1" t="str">
        <f t="shared" si="16"/>
        <v/>
      </c>
      <c r="AK25" s="1" t="str">
        <f t="shared" si="17"/>
        <v/>
      </c>
      <c r="AL25" s="1" t="str">
        <f t="shared" si="18"/>
        <v/>
      </c>
      <c r="AM25" s="1" t="str">
        <f t="shared" si="19"/>
        <v/>
      </c>
      <c r="AN25" s="1" t="str">
        <f t="shared" si="20"/>
        <v/>
      </c>
      <c r="AO25" s="1" t="str">
        <f t="shared" si="21"/>
        <v/>
      </c>
      <c r="AP25" s="1" t="str">
        <f t="shared" si="22"/>
        <v/>
      </c>
      <c r="AQ25" s="1" t="str">
        <f t="shared" si="23"/>
        <v/>
      </c>
      <c r="AR25" s="1" t="str">
        <f t="shared" si="24"/>
        <v/>
      </c>
      <c r="AS25" s="1" t="str">
        <f t="shared" si="25"/>
        <v/>
      </c>
      <c r="AT25" s="1" t="str">
        <f t="shared" si="26"/>
        <v/>
      </c>
      <c r="AU25" s="1" t="str">
        <f t="shared" si="27"/>
        <v/>
      </c>
      <c r="AV25" s="1" t="str">
        <f t="shared" si="28"/>
        <v/>
      </c>
      <c r="AW25" s="1" t="str">
        <f t="shared" si="29"/>
        <v/>
      </c>
      <c r="AX25" s="1" t="str">
        <f t="shared" si="30"/>
        <v/>
      </c>
      <c r="AY25" s="1" t="str">
        <f t="shared" si="31"/>
        <v/>
      </c>
      <c r="AZ25" s="1" t="str">
        <f t="shared" si="32"/>
        <v/>
      </c>
      <c r="BA25" s="1" t="str">
        <f t="shared" si="33"/>
        <v/>
      </c>
    </row>
    <row r="26" spans="1:53" ht="20.100000000000001" customHeight="1" thickBot="1">
      <c r="A26" s="89">
        <v>6</v>
      </c>
      <c r="B26" s="15"/>
      <c r="C26" s="15"/>
      <c r="D26" s="15"/>
      <c r="E26" s="63"/>
      <c r="F26" s="24" t="str">
        <f t="shared" si="1"/>
        <v/>
      </c>
      <c r="G26" s="37" t="str">
        <f t="shared" si="0"/>
        <v/>
      </c>
      <c r="H26" s="5"/>
      <c r="I26" s="140"/>
      <c r="J26" s="141"/>
      <c r="K26" s="70"/>
      <c r="L26" s="66"/>
      <c r="M26" s="59"/>
      <c r="Q26" s="164"/>
      <c r="R26" s="161"/>
      <c r="S26" s="162"/>
      <c r="V26" s="1" t="str">
        <f t="shared" si="2"/>
        <v/>
      </c>
      <c r="W26" s="1" t="str">
        <f t="shared" si="3"/>
        <v/>
      </c>
      <c r="X26" s="1" t="str">
        <f t="shared" si="4"/>
        <v/>
      </c>
      <c r="Y26" s="1" t="str">
        <f t="shared" si="5"/>
        <v/>
      </c>
      <c r="Z26" s="1" t="str">
        <f t="shared" si="6"/>
        <v/>
      </c>
      <c r="AA26" s="1" t="str">
        <f t="shared" si="7"/>
        <v/>
      </c>
      <c r="AB26" s="1" t="str">
        <f t="shared" si="8"/>
        <v/>
      </c>
      <c r="AC26" s="1" t="str">
        <f t="shared" si="9"/>
        <v/>
      </c>
      <c r="AD26" s="1" t="str">
        <f t="shared" si="10"/>
        <v/>
      </c>
      <c r="AE26" s="1" t="str">
        <f t="shared" si="11"/>
        <v/>
      </c>
      <c r="AF26" s="1" t="str">
        <f t="shared" si="12"/>
        <v/>
      </c>
      <c r="AG26" s="1" t="str">
        <f t="shared" si="13"/>
        <v/>
      </c>
      <c r="AH26" s="1" t="str">
        <f t="shared" si="14"/>
        <v/>
      </c>
      <c r="AI26" s="1" t="str">
        <f t="shared" si="15"/>
        <v/>
      </c>
      <c r="AJ26" s="1" t="str">
        <f t="shared" si="16"/>
        <v/>
      </c>
      <c r="AK26" s="1" t="str">
        <f t="shared" si="17"/>
        <v/>
      </c>
      <c r="AL26" s="1" t="str">
        <f t="shared" si="18"/>
        <v/>
      </c>
      <c r="AM26" s="1" t="str">
        <f t="shared" si="19"/>
        <v/>
      </c>
      <c r="AN26" s="1" t="str">
        <f t="shared" si="20"/>
        <v/>
      </c>
      <c r="AO26" s="1" t="str">
        <f t="shared" si="21"/>
        <v/>
      </c>
      <c r="AP26" s="1" t="str">
        <f t="shared" si="22"/>
        <v/>
      </c>
      <c r="AQ26" s="1" t="str">
        <f t="shared" si="23"/>
        <v/>
      </c>
      <c r="AR26" s="1" t="str">
        <f t="shared" si="24"/>
        <v/>
      </c>
      <c r="AS26" s="1" t="str">
        <f t="shared" si="25"/>
        <v/>
      </c>
      <c r="AT26" s="1" t="str">
        <f t="shared" si="26"/>
        <v/>
      </c>
      <c r="AU26" s="1" t="str">
        <f t="shared" si="27"/>
        <v/>
      </c>
      <c r="AV26" s="1" t="str">
        <f t="shared" si="28"/>
        <v/>
      </c>
      <c r="AW26" s="1" t="str">
        <f t="shared" si="29"/>
        <v/>
      </c>
      <c r="AX26" s="1" t="str">
        <f t="shared" si="30"/>
        <v/>
      </c>
      <c r="AY26" s="1" t="str">
        <f t="shared" si="31"/>
        <v/>
      </c>
      <c r="AZ26" s="1" t="str">
        <f t="shared" si="32"/>
        <v/>
      </c>
      <c r="BA26" s="1" t="str">
        <f t="shared" si="33"/>
        <v/>
      </c>
    </row>
    <row r="27" spans="1:53" ht="20.100000000000001" customHeight="1" thickBot="1">
      <c r="A27" s="89">
        <v>7</v>
      </c>
      <c r="B27" s="15"/>
      <c r="C27" s="15"/>
      <c r="D27" s="15"/>
      <c r="E27" s="64"/>
      <c r="F27" s="24" t="str">
        <f t="shared" si="1"/>
        <v/>
      </c>
      <c r="G27" s="37" t="str">
        <f t="shared" si="0"/>
        <v/>
      </c>
      <c r="H27" s="5"/>
      <c r="I27" s="140"/>
      <c r="J27" s="141"/>
      <c r="K27" s="70"/>
      <c r="L27" s="66"/>
      <c r="M27" s="59"/>
      <c r="V27" s="1" t="str">
        <f t="shared" si="2"/>
        <v/>
      </c>
      <c r="W27" s="1" t="str">
        <f t="shared" si="3"/>
        <v/>
      </c>
      <c r="X27" s="1" t="str">
        <f t="shared" si="4"/>
        <v/>
      </c>
      <c r="Y27" s="1" t="str">
        <f t="shared" si="5"/>
        <v/>
      </c>
      <c r="Z27" s="1" t="str">
        <f t="shared" si="6"/>
        <v/>
      </c>
      <c r="AA27" s="1" t="str">
        <f t="shared" si="7"/>
        <v/>
      </c>
      <c r="AB27" s="1" t="str">
        <f t="shared" si="8"/>
        <v/>
      </c>
      <c r="AC27" s="1" t="str">
        <f t="shared" si="9"/>
        <v/>
      </c>
      <c r="AD27" s="1" t="str">
        <f t="shared" si="10"/>
        <v/>
      </c>
      <c r="AE27" s="1" t="str">
        <f t="shared" si="11"/>
        <v/>
      </c>
      <c r="AF27" s="1" t="str">
        <f t="shared" si="12"/>
        <v/>
      </c>
      <c r="AG27" s="1" t="str">
        <f t="shared" si="13"/>
        <v/>
      </c>
      <c r="AH27" s="1" t="str">
        <f t="shared" si="14"/>
        <v/>
      </c>
      <c r="AI27" s="1" t="str">
        <f t="shared" si="15"/>
        <v/>
      </c>
      <c r="AJ27" s="1" t="str">
        <f t="shared" si="16"/>
        <v/>
      </c>
      <c r="AK27" s="1" t="str">
        <f t="shared" si="17"/>
        <v/>
      </c>
      <c r="AL27" s="1" t="str">
        <f t="shared" si="18"/>
        <v/>
      </c>
      <c r="AM27" s="1" t="str">
        <f t="shared" si="19"/>
        <v/>
      </c>
      <c r="AN27" s="1" t="str">
        <f t="shared" si="20"/>
        <v/>
      </c>
      <c r="AO27" s="1" t="str">
        <f t="shared" si="21"/>
        <v/>
      </c>
      <c r="AP27" s="1" t="str">
        <f t="shared" si="22"/>
        <v/>
      </c>
      <c r="AQ27" s="1" t="str">
        <f t="shared" si="23"/>
        <v/>
      </c>
      <c r="AR27" s="1" t="str">
        <f t="shared" si="24"/>
        <v/>
      </c>
      <c r="AS27" s="1" t="str">
        <f t="shared" si="25"/>
        <v/>
      </c>
      <c r="AT27" s="1" t="str">
        <f t="shared" si="26"/>
        <v/>
      </c>
      <c r="AU27" s="1" t="str">
        <f t="shared" si="27"/>
        <v/>
      </c>
      <c r="AV27" s="1" t="str">
        <f t="shared" si="28"/>
        <v/>
      </c>
      <c r="AW27" s="1" t="str">
        <f t="shared" si="29"/>
        <v/>
      </c>
      <c r="AX27" s="1" t="str">
        <f t="shared" si="30"/>
        <v/>
      </c>
      <c r="AY27" s="1" t="str">
        <f t="shared" si="31"/>
        <v/>
      </c>
      <c r="AZ27" s="1" t="str">
        <f t="shared" si="32"/>
        <v/>
      </c>
      <c r="BA27" s="1" t="str">
        <f t="shared" si="33"/>
        <v/>
      </c>
    </row>
    <row r="28" spans="1:53" ht="20.100000000000001" customHeight="1" thickBot="1">
      <c r="A28" s="89">
        <v>8</v>
      </c>
      <c r="B28" s="15"/>
      <c r="C28" s="15"/>
      <c r="D28" s="15"/>
      <c r="E28" s="64"/>
      <c r="F28" s="24" t="str">
        <f t="shared" si="1"/>
        <v/>
      </c>
      <c r="G28" s="37" t="str">
        <f t="shared" si="0"/>
        <v/>
      </c>
      <c r="H28" s="5"/>
      <c r="I28" s="140"/>
      <c r="J28" s="141"/>
      <c r="K28" s="70"/>
      <c r="L28" s="66"/>
      <c r="M28" s="59"/>
      <c r="N28" s="171" t="s">
        <v>64</v>
      </c>
      <c r="O28" s="172"/>
      <c r="P28" s="172"/>
      <c r="Q28" s="172"/>
      <c r="R28" s="172"/>
      <c r="S28" s="173"/>
      <c r="V28" s="1" t="str">
        <f t="shared" si="2"/>
        <v/>
      </c>
      <c r="W28" s="1" t="str">
        <f t="shared" si="3"/>
        <v/>
      </c>
      <c r="X28" s="1" t="str">
        <f t="shared" si="4"/>
        <v/>
      </c>
      <c r="Y28" s="1" t="str">
        <f t="shared" si="5"/>
        <v/>
      </c>
      <c r="Z28" s="1" t="str">
        <f t="shared" si="6"/>
        <v/>
      </c>
      <c r="AA28" s="1" t="str">
        <f t="shared" si="7"/>
        <v/>
      </c>
      <c r="AB28" s="1" t="str">
        <f t="shared" si="8"/>
        <v/>
      </c>
      <c r="AC28" s="1" t="str">
        <f t="shared" si="9"/>
        <v/>
      </c>
      <c r="AD28" s="1" t="str">
        <f t="shared" si="10"/>
        <v/>
      </c>
      <c r="AE28" s="1" t="str">
        <f t="shared" si="11"/>
        <v/>
      </c>
      <c r="AF28" s="1" t="str">
        <f t="shared" si="12"/>
        <v/>
      </c>
      <c r="AG28" s="1" t="str">
        <f t="shared" si="13"/>
        <v/>
      </c>
      <c r="AH28" s="1" t="str">
        <f t="shared" si="14"/>
        <v/>
      </c>
      <c r="AI28" s="1" t="str">
        <f t="shared" si="15"/>
        <v/>
      </c>
      <c r="AJ28" s="1" t="str">
        <f t="shared" si="16"/>
        <v/>
      </c>
      <c r="AK28" s="1" t="str">
        <f t="shared" si="17"/>
        <v/>
      </c>
      <c r="AL28" s="1" t="str">
        <f t="shared" si="18"/>
        <v/>
      </c>
      <c r="AM28" s="1" t="str">
        <f t="shared" si="19"/>
        <v/>
      </c>
      <c r="AN28" s="1" t="str">
        <f t="shared" si="20"/>
        <v/>
      </c>
      <c r="AO28" s="1" t="str">
        <f t="shared" si="21"/>
        <v/>
      </c>
      <c r="AP28" s="1" t="str">
        <f t="shared" si="22"/>
        <v/>
      </c>
      <c r="AQ28" s="1" t="str">
        <f t="shared" si="23"/>
        <v/>
      </c>
      <c r="AR28" s="1" t="str">
        <f t="shared" si="24"/>
        <v/>
      </c>
      <c r="AS28" s="1" t="str">
        <f t="shared" si="25"/>
        <v/>
      </c>
      <c r="AT28" s="1" t="str">
        <f t="shared" si="26"/>
        <v/>
      </c>
      <c r="AU28" s="1" t="str">
        <f t="shared" si="27"/>
        <v/>
      </c>
      <c r="AV28" s="1" t="str">
        <f t="shared" si="28"/>
        <v/>
      </c>
      <c r="AW28" s="1" t="str">
        <f t="shared" si="29"/>
        <v/>
      </c>
      <c r="AX28" s="1" t="str">
        <f t="shared" si="30"/>
        <v/>
      </c>
      <c r="AY28" s="1" t="str">
        <f t="shared" si="31"/>
        <v/>
      </c>
      <c r="AZ28" s="1" t="str">
        <f t="shared" si="32"/>
        <v/>
      </c>
      <c r="BA28" s="1" t="str">
        <f t="shared" si="33"/>
        <v/>
      </c>
    </row>
    <row r="29" spans="1:53" ht="20.100000000000001" customHeight="1">
      <c r="A29" s="89">
        <v>9</v>
      </c>
      <c r="B29" s="15"/>
      <c r="C29" s="15"/>
      <c r="D29" s="15"/>
      <c r="E29" s="64"/>
      <c r="F29" s="24" t="str">
        <f t="shared" si="1"/>
        <v/>
      </c>
      <c r="G29" s="37" t="str">
        <f t="shared" si="0"/>
        <v/>
      </c>
      <c r="H29" s="5"/>
      <c r="I29" s="140"/>
      <c r="J29" s="141"/>
      <c r="K29" s="70"/>
      <c r="L29" s="66"/>
      <c r="M29" s="59"/>
      <c r="N29" s="152"/>
      <c r="O29" s="153"/>
      <c r="P29" s="153"/>
      <c r="Q29" s="153"/>
      <c r="R29" s="153"/>
      <c r="S29" s="154"/>
      <c r="V29" s="1" t="str">
        <f t="shared" si="2"/>
        <v/>
      </c>
      <c r="W29" s="1" t="str">
        <f t="shared" si="3"/>
        <v/>
      </c>
      <c r="X29" s="1" t="str">
        <f t="shared" si="4"/>
        <v/>
      </c>
      <c r="Y29" s="1" t="str">
        <f t="shared" si="5"/>
        <v/>
      </c>
      <c r="Z29" s="1" t="str">
        <f t="shared" si="6"/>
        <v/>
      </c>
      <c r="AA29" s="1" t="str">
        <f t="shared" si="7"/>
        <v/>
      </c>
      <c r="AB29" s="1" t="str">
        <f t="shared" si="8"/>
        <v/>
      </c>
      <c r="AC29" s="1" t="str">
        <f t="shared" si="9"/>
        <v/>
      </c>
      <c r="AD29" s="1" t="str">
        <f t="shared" si="10"/>
        <v/>
      </c>
      <c r="AE29" s="1" t="str">
        <f t="shared" si="11"/>
        <v/>
      </c>
      <c r="AF29" s="1" t="str">
        <f t="shared" si="12"/>
        <v/>
      </c>
      <c r="AG29" s="1" t="str">
        <f t="shared" si="13"/>
        <v/>
      </c>
      <c r="AH29" s="1" t="str">
        <f t="shared" si="14"/>
        <v/>
      </c>
      <c r="AI29" s="1" t="str">
        <f t="shared" si="15"/>
        <v/>
      </c>
      <c r="AJ29" s="1" t="str">
        <f t="shared" si="16"/>
        <v/>
      </c>
      <c r="AK29" s="1" t="str">
        <f t="shared" si="17"/>
        <v/>
      </c>
      <c r="AL29" s="1" t="str">
        <f t="shared" si="18"/>
        <v/>
      </c>
      <c r="AM29" s="1" t="str">
        <f t="shared" si="19"/>
        <v/>
      </c>
      <c r="AN29" s="1" t="str">
        <f t="shared" si="20"/>
        <v/>
      </c>
      <c r="AO29" s="1" t="str">
        <f t="shared" si="21"/>
        <v/>
      </c>
      <c r="AP29" s="1" t="str">
        <f t="shared" si="22"/>
        <v/>
      </c>
      <c r="AQ29" s="1" t="str">
        <f t="shared" si="23"/>
        <v/>
      </c>
      <c r="AR29" s="1" t="str">
        <f t="shared" si="24"/>
        <v/>
      </c>
      <c r="AS29" s="1" t="str">
        <f t="shared" si="25"/>
        <v/>
      </c>
      <c r="AT29" s="1" t="str">
        <f t="shared" si="26"/>
        <v/>
      </c>
      <c r="AU29" s="1" t="str">
        <f t="shared" si="27"/>
        <v/>
      </c>
      <c r="AV29" s="1" t="str">
        <f t="shared" si="28"/>
        <v/>
      </c>
      <c r="AW29" s="1" t="str">
        <f t="shared" si="29"/>
        <v/>
      </c>
      <c r="AX29" s="1" t="str">
        <f t="shared" si="30"/>
        <v/>
      </c>
      <c r="AY29" s="1" t="str">
        <f t="shared" si="31"/>
        <v/>
      </c>
      <c r="AZ29" s="1" t="str">
        <f t="shared" si="32"/>
        <v/>
      </c>
      <c r="BA29" s="1" t="str">
        <f t="shared" si="33"/>
        <v/>
      </c>
    </row>
    <row r="30" spans="1:53" ht="20.100000000000001" customHeight="1">
      <c r="A30" s="89">
        <v>10</v>
      </c>
      <c r="B30" s="15"/>
      <c r="C30" s="15"/>
      <c r="D30" s="15"/>
      <c r="E30" s="64"/>
      <c r="F30" s="24" t="str">
        <f t="shared" si="1"/>
        <v/>
      </c>
      <c r="G30" s="37" t="str">
        <f t="shared" si="0"/>
        <v/>
      </c>
      <c r="H30" s="5"/>
      <c r="I30" s="140"/>
      <c r="J30" s="141"/>
      <c r="K30" s="70"/>
      <c r="L30" s="66"/>
      <c r="M30" s="59"/>
      <c r="N30" s="152"/>
      <c r="O30" s="153"/>
      <c r="P30" s="153"/>
      <c r="Q30" s="153"/>
      <c r="R30" s="153"/>
      <c r="S30" s="154"/>
      <c r="V30" s="1" t="str">
        <f t="shared" si="2"/>
        <v/>
      </c>
      <c r="W30" s="1" t="str">
        <f t="shared" si="3"/>
        <v/>
      </c>
      <c r="X30" s="1" t="str">
        <f t="shared" si="4"/>
        <v/>
      </c>
      <c r="Y30" s="1" t="str">
        <f t="shared" si="5"/>
        <v/>
      </c>
      <c r="Z30" s="1" t="str">
        <f t="shared" si="6"/>
        <v/>
      </c>
      <c r="AA30" s="1" t="str">
        <f t="shared" si="7"/>
        <v/>
      </c>
      <c r="AB30" s="1" t="str">
        <f t="shared" si="8"/>
        <v/>
      </c>
      <c r="AC30" s="1" t="str">
        <f t="shared" si="9"/>
        <v/>
      </c>
      <c r="AD30" s="1" t="str">
        <f t="shared" si="10"/>
        <v/>
      </c>
      <c r="AE30" s="1" t="str">
        <f t="shared" si="11"/>
        <v/>
      </c>
      <c r="AF30" s="1" t="str">
        <f t="shared" si="12"/>
        <v/>
      </c>
      <c r="AG30" s="1" t="str">
        <f t="shared" si="13"/>
        <v/>
      </c>
      <c r="AH30" s="1" t="str">
        <f t="shared" si="14"/>
        <v/>
      </c>
      <c r="AI30" s="1" t="str">
        <f t="shared" si="15"/>
        <v/>
      </c>
      <c r="AJ30" s="1" t="str">
        <f t="shared" si="16"/>
        <v/>
      </c>
      <c r="AK30" s="1" t="str">
        <f t="shared" si="17"/>
        <v/>
      </c>
      <c r="AL30" s="1" t="str">
        <f t="shared" si="18"/>
        <v/>
      </c>
      <c r="AM30" s="1" t="str">
        <f t="shared" si="19"/>
        <v/>
      </c>
      <c r="AN30" s="1" t="str">
        <f t="shared" si="20"/>
        <v/>
      </c>
      <c r="AO30" s="1" t="str">
        <f t="shared" si="21"/>
        <v/>
      </c>
      <c r="AP30" s="1" t="str">
        <f t="shared" si="22"/>
        <v/>
      </c>
      <c r="AQ30" s="1" t="str">
        <f t="shared" si="23"/>
        <v/>
      </c>
      <c r="AR30" s="1" t="str">
        <f t="shared" si="24"/>
        <v/>
      </c>
      <c r="AS30" s="1" t="str">
        <f t="shared" si="25"/>
        <v/>
      </c>
      <c r="AT30" s="1" t="str">
        <f t="shared" si="26"/>
        <v/>
      </c>
      <c r="AU30" s="1" t="str">
        <f t="shared" si="27"/>
        <v/>
      </c>
      <c r="AV30" s="1" t="str">
        <f t="shared" si="28"/>
        <v/>
      </c>
      <c r="AW30" s="1" t="str">
        <f t="shared" si="29"/>
        <v/>
      </c>
      <c r="AX30" s="1" t="str">
        <f t="shared" si="30"/>
        <v/>
      </c>
      <c r="AY30" s="1" t="str">
        <f t="shared" si="31"/>
        <v/>
      </c>
      <c r="AZ30" s="1" t="str">
        <f t="shared" si="32"/>
        <v/>
      </c>
      <c r="BA30" s="1" t="str">
        <f t="shared" si="33"/>
        <v/>
      </c>
    </row>
    <row r="31" spans="1:53" ht="20.100000000000001" customHeight="1">
      <c r="A31" s="89">
        <v>11</v>
      </c>
      <c r="B31" s="15"/>
      <c r="C31" s="15"/>
      <c r="D31" s="15"/>
      <c r="E31" s="64"/>
      <c r="F31" s="24" t="str">
        <f t="shared" si="1"/>
        <v/>
      </c>
      <c r="G31" s="37" t="str">
        <f t="shared" si="0"/>
        <v/>
      </c>
      <c r="H31" s="5"/>
      <c r="I31" s="140"/>
      <c r="J31" s="141"/>
      <c r="K31" s="70"/>
      <c r="L31" s="66"/>
      <c r="M31" s="59"/>
      <c r="N31" s="152"/>
      <c r="O31" s="153"/>
      <c r="P31" s="153"/>
      <c r="Q31" s="153"/>
      <c r="R31" s="153"/>
      <c r="S31" s="154"/>
      <c r="V31" s="1" t="str">
        <f t="shared" si="2"/>
        <v/>
      </c>
      <c r="W31" s="1" t="str">
        <f t="shared" si="3"/>
        <v/>
      </c>
      <c r="X31" s="1" t="str">
        <f t="shared" si="4"/>
        <v/>
      </c>
      <c r="Y31" s="1" t="str">
        <f t="shared" si="5"/>
        <v/>
      </c>
      <c r="Z31" s="1" t="str">
        <f t="shared" si="6"/>
        <v/>
      </c>
      <c r="AA31" s="1" t="str">
        <f t="shared" si="7"/>
        <v/>
      </c>
      <c r="AB31" s="1" t="str">
        <f t="shared" si="8"/>
        <v/>
      </c>
      <c r="AC31" s="1" t="str">
        <f t="shared" si="9"/>
        <v/>
      </c>
      <c r="AD31" s="1" t="str">
        <f t="shared" si="10"/>
        <v/>
      </c>
      <c r="AE31" s="1" t="str">
        <f t="shared" si="11"/>
        <v/>
      </c>
      <c r="AF31" s="1" t="str">
        <f t="shared" si="12"/>
        <v/>
      </c>
      <c r="AG31" s="1" t="str">
        <f t="shared" si="13"/>
        <v/>
      </c>
      <c r="AH31" s="1" t="str">
        <f t="shared" si="14"/>
        <v/>
      </c>
      <c r="AI31" s="1" t="str">
        <f t="shared" si="15"/>
        <v/>
      </c>
      <c r="AJ31" s="1" t="str">
        <f t="shared" si="16"/>
        <v/>
      </c>
      <c r="AK31" s="1" t="str">
        <f t="shared" si="17"/>
        <v/>
      </c>
      <c r="AL31" s="1" t="str">
        <f t="shared" si="18"/>
        <v/>
      </c>
      <c r="AM31" s="1" t="str">
        <f t="shared" si="19"/>
        <v/>
      </c>
      <c r="AN31" s="1" t="str">
        <f t="shared" si="20"/>
        <v/>
      </c>
      <c r="AO31" s="1" t="str">
        <f t="shared" si="21"/>
        <v/>
      </c>
      <c r="AP31" s="1" t="str">
        <f t="shared" si="22"/>
        <v/>
      </c>
      <c r="AQ31" s="1" t="str">
        <f t="shared" si="23"/>
        <v/>
      </c>
      <c r="AR31" s="1" t="str">
        <f t="shared" si="24"/>
        <v/>
      </c>
      <c r="AS31" s="1" t="str">
        <f t="shared" si="25"/>
        <v/>
      </c>
      <c r="AT31" s="1" t="str">
        <f t="shared" si="26"/>
        <v/>
      </c>
      <c r="AU31" s="1" t="str">
        <f t="shared" si="27"/>
        <v/>
      </c>
      <c r="AV31" s="1" t="str">
        <f t="shared" si="28"/>
        <v/>
      </c>
      <c r="AW31" s="1" t="str">
        <f t="shared" si="29"/>
        <v/>
      </c>
      <c r="AX31" s="1" t="str">
        <f t="shared" si="30"/>
        <v/>
      </c>
      <c r="AY31" s="1" t="str">
        <f t="shared" si="31"/>
        <v/>
      </c>
      <c r="AZ31" s="1" t="str">
        <f t="shared" si="32"/>
        <v/>
      </c>
      <c r="BA31" s="1" t="str">
        <f t="shared" si="33"/>
        <v/>
      </c>
    </row>
    <row r="32" spans="1:53" ht="20.100000000000001" customHeight="1">
      <c r="A32" s="89">
        <v>12</v>
      </c>
      <c r="B32" s="15"/>
      <c r="C32" s="15"/>
      <c r="D32" s="15"/>
      <c r="E32" s="64"/>
      <c r="F32" s="24" t="str">
        <f t="shared" si="1"/>
        <v/>
      </c>
      <c r="G32" s="37" t="str">
        <f t="shared" si="0"/>
        <v/>
      </c>
      <c r="H32" s="5"/>
      <c r="I32" s="140"/>
      <c r="J32" s="141"/>
      <c r="K32" s="70"/>
      <c r="L32" s="66"/>
      <c r="M32" s="59"/>
      <c r="N32" s="152"/>
      <c r="O32" s="153"/>
      <c r="P32" s="153"/>
      <c r="Q32" s="153"/>
      <c r="R32" s="153"/>
      <c r="S32" s="154"/>
      <c r="V32" s="1" t="str">
        <f t="shared" si="2"/>
        <v/>
      </c>
      <c r="W32" s="1" t="str">
        <f t="shared" si="3"/>
        <v/>
      </c>
      <c r="X32" s="1" t="str">
        <f t="shared" si="4"/>
        <v/>
      </c>
      <c r="Y32" s="1" t="str">
        <f t="shared" si="5"/>
        <v/>
      </c>
      <c r="Z32" s="1" t="str">
        <f t="shared" si="6"/>
        <v/>
      </c>
      <c r="AA32" s="1" t="str">
        <f t="shared" si="7"/>
        <v/>
      </c>
      <c r="AB32" s="1" t="str">
        <f t="shared" si="8"/>
        <v/>
      </c>
      <c r="AC32" s="1" t="str">
        <f t="shared" si="9"/>
        <v/>
      </c>
      <c r="AD32" s="1" t="str">
        <f t="shared" si="10"/>
        <v/>
      </c>
      <c r="AE32" s="1" t="str">
        <f t="shared" si="11"/>
        <v/>
      </c>
      <c r="AF32" s="1" t="str">
        <f t="shared" si="12"/>
        <v/>
      </c>
      <c r="AG32" s="1" t="str">
        <f t="shared" si="13"/>
        <v/>
      </c>
      <c r="AH32" s="1" t="str">
        <f t="shared" si="14"/>
        <v/>
      </c>
      <c r="AI32" s="1" t="str">
        <f t="shared" si="15"/>
        <v/>
      </c>
      <c r="AJ32" s="1" t="str">
        <f t="shared" si="16"/>
        <v/>
      </c>
      <c r="AK32" s="1" t="str">
        <f t="shared" si="17"/>
        <v/>
      </c>
      <c r="AL32" s="1" t="str">
        <f t="shared" si="18"/>
        <v/>
      </c>
      <c r="AM32" s="1" t="str">
        <f t="shared" si="19"/>
        <v/>
      </c>
      <c r="AN32" s="1" t="str">
        <f t="shared" si="20"/>
        <v/>
      </c>
      <c r="AO32" s="1" t="str">
        <f t="shared" si="21"/>
        <v/>
      </c>
      <c r="AP32" s="1" t="str">
        <f t="shared" si="22"/>
        <v/>
      </c>
      <c r="AQ32" s="1" t="str">
        <f t="shared" si="23"/>
        <v/>
      </c>
      <c r="AR32" s="1" t="str">
        <f t="shared" si="24"/>
        <v/>
      </c>
      <c r="AS32" s="1" t="str">
        <f t="shared" si="25"/>
        <v/>
      </c>
      <c r="AT32" s="1" t="str">
        <f t="shared" si="26"/>
        <v/>
      </c>
      <c r="AU32" s="1" t="str">
        <f t="shared" si="27"/>
        <v/>
      </c>
      <c r="AV32" s="1" t="str">
        <f t="shared" si="28"/>
        <v/>
      </c>
      <c r="AW32" s="1" t="str">
        <f t="shared" si="29"/>
        <v/>
      </c>
      <c r="AX32" s="1" t="str">
        <f t="shared" si="30"/>
        <v/>
      </c>
      <c r="AY32" s="1" t="str">
        <f t="shared" si="31"/>
        <v/>
      </c>
      <c r="AZ32" s="1" t="str">
        <f t="shared" si="32"/>
        <v/>
      </c>
      <c r="BA32" s="1" t="str">
        <f t="shared" si="33"/>
        <v/>
      </c>
    </row>
    <row r="33" spans="1:53" ht="20.100000000000001" customHeight="1">
      <c r="A33" s="89">
        <v>13</v>
      </c>
      <c r="B33" s="15"/>
      <c r="C33" s="15"/>
      <c r="D33" s="15"/>
      <c r="E33" s="64"/>
      <c r="F33" s="24" t="str">
        <f t="shared" si="1"/>
        <v/>
      </c>
      <c r="G33" s="37" t="str">
        <f t="shared" si="0"/>
        <v/>
      </c>
      <c r="H33" s="5"/>
      <c r="I33" s="140"/>
      <c r="J33" s="141"/>
      <c r="K33" s="70"/>
      <c r="L33" s="66"/>
      <c r="M33" s="59"/>
      <c r="N33" s="152"/>
      <c r="O33" s="153"/>
      <c r="P33" s="153"/>
      <c r="Q33" s="153"/>
      <c r="R33" s="153"/>
      <c r="S33" s="154"/>
      <c r="V33" s="1" t="str">
        <f t="shared" si="2"/>
        <v/>
      </c>
      <c r="W33" s="1" t="str">
        <f t="shared" si="3"/>
        <v/>
      </c>
      <c r="X33" s="1" t="str">
        <f t="shared" si="4"/>
        <v/>
      </c>
      <c r="Y33" s="1" t="str">
        <f t="shared" si="5"/>
        <v/>
      </c>
      <c r="Z33" s="1" t="str">
        <f t="shared" si="6"/>
        <v/>
      </c>
      <c r="AA33" s="1" t="str">
        <f t="shared" si="7"/>
        <v/>
      </c>
      <c r="AB33" s="1" t="str">
        <f t="shared" si="8"/>
        <v/>
      </c>
      <c r="AC33" s="1" t="str">
        <f t="shared" si="9"/>
        <v/>
      </c>
      <c r="AD33" s="1" t="str">
        <f t="shared" si="10"/>
        <v/>
      </c>
      <c r="AE33" s="1" t="str">
        <f t="shared" si="11"/>
        <v/>
      </c>
      <c r="AF33" s="1" t="str">
        <f t="shared" si="12"/>
        <v/>
      </c>
      <c r="AG33" s="1" t="str">
        <f t="shared" si="13"/>
        <v/>
      </c>
      <c r="AH33" s="1" t="str">
        <f t="shared" si="14"/>
        <v/>
      </c>
      <c r="AI33" s="1" t="str">
        <f t="shared" si="15"/>
        <v/>
      </c>
      <c r="AJ33" s="1" t="str">
        <f t="shared" si="16"/>
        <v/>
      </c>
      <c r="AK33" s="1" t="str">
        <f t="shared" si="17"/>
        <v/>
      </c>
      <c r="AL33" s="1" t="str">
        <f t="shared" si="18"/>
        <v/>
      </c>
      <c r="AM33" s="1" t="str">
        <f t="shared" si="19"/>
        <v/>
      </c>
      <c r="AN33" s="1" t="str">
        <f t="shared" si="20"/>
        <v/>
      </c>
      <c r="AO33" s="1" t="str">
        <f t="shared" si="21"/>
        <v/>
      </c>
      <c r="AP33" s="1" t="str">
        <f t="shared" si="22"/>
        <v/>
      </c>
      <c r="AQ33" s="1" t="str">
        <f t="shared" si="23"/>
        <v/>
      </c>
      <c r="AR33" s="1" t="str">
        <f t="shared" si="24"/>
        <v/>
      </c>
      <c r="AS33" s="1" t="str">
        <f t="shared" si="25"/>
        <v/>
      </c>
      <c r="AT33" s="1" t="str">
        <f t="shared" si="26"/>
        <v/>
      </c>
      <c r="AU33" s="1" t="str">
        <f t="shared" si="27"/>
        <v/>
      </c>
      <c r="AV33" s="1" t="str">
        <f t="shared" si="28"/>
        <v/>
      </c>
      <c r="AW33" s="1" t="str">
        <f t="shared" si="29"/>
        <v/>
      </c>
      <c r="AX33" s="1" t="str">
        <f t="shared" si="30"/>
        <v/>
      </c>
      <c r="AY33" s="1" t="str">
        <f t="shared" si="31"/>
        <v/>
      </c>
      <c r="AZ33" s="1" t="str">
        <f t="shared" si="32"/>
        <v/>
      </c>
      <c r="BA33" s="1" t="str">
        <f t="shared" si="33"/>
        <v/>
      </c>
    </row>
    <row r="34" spans="1:53" ht="20.100000000000001" customHeight="1">
      <c r="A34" s="89">
        <v>14</v>
      </c>
      <c r="B34" s="15"/>
      <c r="C34" s="15"/>
      <c r="D34" s="15"/>
      <c r="E34" s="63"/>
      <c r="F34" s="24" t="str">
        <f t="shared" si="1"/>
        <v/>
      </c>
      <c r="G34" s="37" t="str">
        <f t="shared" si="0"/>
        <v/>
      </c>
      <c r="H34" s="5"/>
      <c r="I34" s="140"/>
      <c r="J34" s="141"/>
      <c r="K34" s="70"/>
      <c r="L34" s="66"/>
      <c r="M34" s="59"/>
      <c r="N34" s="152"/>
      <c r="O34" s="153"/>
      <c r="P34" s="153"/>
      <c r="Q34" s="153"/>
      <c r="R34" s="153"/>
      <c r="S34" s="154"/>
      <c r="V34" s="1" t="str">
        <f t="shared" si="2"/>
        <v/>
      </c>
      <c r="W34" s="1" t="str">
        <f t="shared" si="3"/>
        <v/>
      </c>
      <c r="X34" s="1" t="str">
        <f t="shared" si="4"/>
        <v/>
      </c>
      <c r="Y34" s="1" t="str">
        <f t="shared" si="5"/>
        <v/>
      </c>
      <c r="Z34" s="1" t="str">
        <f t="shared" si="6"/>
        <v/>
      </c>
      <c r="AA34" s="1" t="str">
        <f t="shared" si="7"/>
        <v/>
      </c>
      <c r="AB34" s="1" t="str">
        <f t="shared" si="8"/>
        <v/>
      </c>
      <c r="AC34" s="1" t="str">
        <f t="shared" si="9"/>
        <v/>
      </c>
      <c r="AD34" s="1" t="str">
        <f t="shared" si="10"/>
        <v/>
      </c>
      <c r="AE34" s="1" t="str">
        <f t="shared" si="11"/>
        <v/>
      </c>
      <c r="AF34" s="1" t="str">
        <f t="shared" si="12"/>
        <v/>
      </c>
      <c r="AG34" s="1" t="str">
        <f t="shared" si="13"/>
        <v/>
      </c>
      <c r="AH34" s="1" t="str">
        <f t="shared" si="14"/>
        <v/>
      </c>
      <c r="AI34" s="1" t="str">
        <f t="shared" si="15"/>
        <v/>
      </c>
      <c r="AJ34" s="1" t="str">
        <f t="shared" si="16"/>
        <v/>
      </c>
      <c r="AK34" s="1" t="str">
        <f t="shared" si="17"/>
        <v/>
      </c>
      <c r="AL34" s="1" t="str">
        <f t="shared" si="18"/>
        <v/>
      </c>
      <c r="AM34" s="1" t="str">
        <f t="shared" si="19"/>
        <v/>
      </c>
      <c r="AN34" s="1" t="str">
        <f t="shared" si="20"/>
        <v/>
      </c>
      <c r="AO34" s="1" t="str">
        <f t="shared" si="21"/>
        <v/>
      </c>
      <c r="AP34" s="1" t="str">
        <f t="shared" si="22"/>
        <v/>
      </c>
      <c r="AQ34" s="1" t="str">
        <f t="shared" si="23"/>
        <v/>
      </c>
      <c r="AR34" s="1" t="str">
        <f t="shared" si="24"/>
        <v/>
      </c>
      <c r="AS34" s="1" t="str">
        <f t="shared" si="25"/>
        <v/>
      </c>
      <c r="AT34" s="1" t="str">
        <f t="shared" si="26"/>
        <v/>
      </c>
      <c r="AU34" s="1" t="str">
        <f t="shared" si="27"/>
        <v/>
      </c>
      <c r="AV34" s="1" t="str">
        <f t="shared" si="28"/>
        <v/>
      </c>
      <c r="AW34" s="1" t="str">
        <f t="shared" si="29"/>
        <v/>
      </c>
      <c r="AX34" s="1" t="str">
        <f t="shared" si="30"/>
        <v/>
      </c>
      <c r="AY34" s="1" t="str">
        <f t="shared" si="31"/>
        <v/>
      </c>
      <c r="AZ34" s="1" t="str">
        <f t="shared" si="32"/>
        <v/>
      </c>
      <c r="BA34" s="1" t="str">
        <f t="shared" si="33"/>
        <v/>
      </c>
    </row>
    <row r="35" spans="1:53" ht="20.100000000000001" customHeight="1">
      <c r="A35" s="89">
        <v>15</v>
      </c>
      <c r="B35" s="15"/>
      <c r="C35" s="15"/>
      <c r="D35" s="15"/>
      <c r="E35" s="63"/>
      <c r="F35" s="24" t="str">
        <f t="shared" si="1"/>
        <v/>
      </c>
      <c r="G35" s="37" t="str">
        <f t="shared" si="0"/>
        <v/>
      </c>
      <c r="H35" s="5"/>
      <c r="I35" s="140"/>
      <c r="J35" s="141"/>
      <c r="K35" s="70"/>
      <c r="L35" s="66"/>
      <c r="M35" s="59"/>
      <c r="N35" s="152"/>
      <c r="O35" s="153"/>
      <c r="P35" s="153"/>
      <c r="Q35" s="153"/>
      <c r="R35" s="153"/>
      <c r="S35" s="154"/>
      <c r="V35" s="1" t="str">
        <f t="shared" si="2"/>
        <v/>
      </c>
      <c r="W35" s="1" t="str">
        <f t="shared" si="3"/>
        <v/>
      </c>
      <c r="X35" s="1" t="str">
        <f t="shared" si="4"/>
        <v/>
      </c>
      <c r="Y35" s="1" t="str">
        <f t="shared" si="5"/>
        <v/>
      </c>
      <c r="Z35" s="1" t="str">
        <f t="shared" si="6"/>
        <v/>
      </c>
      <c r="AA35" s="1" t="str">
        <f t="shared" si="7"/>
        <v/>
      </c>
      <c r="AB35" s="1" t="str">
        <f t="shared" si="8"/>
        <v/>
      </c>
      <c r="AC35" s="1" t="str">
        <f t="shared" si="9"/>
        <v/>
      </c>
      <c r="AD35" s="1" t="str">
        <f t="shared" si="10"/>
        <v/>
      </c>
      <c r="AE35" s="1" t="str">
        <f t="shared" si="11"/>
        <v/>
      </c>
      <c r="AF35" s="1" t="str">
        <f t="shared" si="12"/>
        <v/>
      </c>
      <c r="AG35" s="1" t="str">
        <f t="shared" si="13"/>
        <v/>
      </c>
      <c r="AH35" s="1" t="str">
        <f t="shared" si="14"/>
        <v/>
      </c>
      <c r="AI35" s="1" t="str">
        <f t="shared" si="15"/>
        <v/>
      </c>
      <c r="AJ35" s="1" t="str">
        <f t="shared" si="16"/>
        <v/>
      </c>
      <c r="AK35" s="1" t="str">
        <f t="shared" si="17"/>
        <v/>
      </c>
      <c r="AL35" s="1" t="str">
        <f t="shared" si="18"/>
        <v/>
      </c>
      <c r="AM35" s="1" t="str">
        <f t="shared" si="19"/>
        <v/>
      </c>
      <c r="AN35" s="1" t="str">
        <f t="shared" si="20"/>
        <v/>
      </c>
      <c r="AO35" s="1" t="str">
        <f t="shared" si="21"/>
        <v/>
      </c>
      <c r="AP35" s="1" t="str">
        <f t="shared" si="22"/>
        <v/>
      </c>
      <c r="AQ35" s="1" t="str">
        <f t="shared" si="23"/>
        <v/>
      </c>
      <c r="AR35" s="1" t="str">
        <f t="shared" si="24"/>
        <v/>
      </c>
      <c r="AS35" s="1" t="str">
        <f t="shared" si="25"/>
        <v/>
      </c>
      <c r="AT35" s="1" t="str">
        <f t="shared" si="26"/>
        <v/>
      </c>
      <c r="AU35" s="1" t="str">
        <f t="shared" si="27"/>
        <v/>
      </c>
      <c r="AV35" s="1" t="str">
        <f t="shared" si="28"/>
        <v/>
      </c>
      <c r="AW35" s="1" t="str">
        <f t="shared" si="29"/>
        <v/>
      </c>
      <c r="AX35" s="1" t="str">
        <f t="shared" si="30"/>
        <v/>
      </c>
      <c r="AY35" s="1" t="str">
        <f t="shared" si="31"/>
        <v/>
      </c>
      <c r="AZ35" s="1" t="str">
        <f t="shared" si="32"/>
        <v/>
      </c>
      <c r="BA35" s="1" t="str">
        <f t="shared" si="33"/>
        <v/>
      </c>
    </row>
    <row r="36" spans="1:53" ht="20.100000000000001" customHeight="1">
      <c r="A36" s="89">
        <v>16</v>
      </c>
      <c r="B36" s="15"/>
      <c r="C36" s="15"/>
      <c r="D36" s="15"/>
      <c r="E36" s="63"/>
      <c r="F36" s="24" t="str">
        <f t="shared" si="1"/>
        <v/>
      </c>
      <c r="G36" s="37" t="str">
        <f t="shared" si="0"/>
        <v/>
      </c>
      <c r="H36" s="5"/>
      <c r="I36" s="140"/>
      <c r="J36" s="141"/>
      <c r="K36" s="70"/>
      <c r="L36" s="66"/>
      <c r="M36" s="59"/>
      <c r="N36" s="152"/>
      <c r="O36" s="153"/>
      <c r="P36" s="153"/>
      <c r="Q36" s="153"/>
      <c r="R36" s="153"/>
      <c r="S36" s="154"/>
      <c r="V36" s="1" t="str">
        <f t="shared" si="2"/>
        <v/>
      </c>
      <c r="W36" s="1" t="str">
        <f t="shared" si="3"/>
        <v/>
      </c>
      <c r="X36" s="1" t="str">
        <f t="shared" si="4"/>
        <v/>
      </c>
      <c r="Y36" s="1" t="str">
        <f t="shared" si="5"/>
        <v/>
      </c>
      <c r="Z36" s="1" t="str">
        <f t="shared" si="6"/>
        <v/>
      </c>
      <c r="AA36" s="1" t="str">
        <f t="shared" si="7"/>
        <v/>
      </c>
      <c r="AB36" s="1" t="str">
        <f t="shared" si="8"/>
        <v/>
      </c>
      <c r="AC36" s="1" t="str">
        <f t="shared" si="9"/>
        <v/>
      </c>
      <c r="AD36" s="1" t="str">
        <f t="shared" si="10"/>
        <v/>
      </c>
      <c r="AE36" s="1" t="str">
        <f t="shared" si="11"/>
        <v/>
      </c>
      <c r="AF36" s="1" t="str">
        <f t="shared" si="12"/>
        <v/>
      </c>
      <c r="AG36" s="1" t="str">
        <f t="shared" si="13"/>
        <v/>
      </c>
      <c r="AH36" s="1" t="str">
        <f t="shared" si="14"/>
        <v/>
      </c>
      <c r="AI36" s="1" t="str">
        <f t="shared" si="15"/>
        <v/>
      </c>
      <c r="AJ36" s="1" t="str">
        <f t="shared" si="16"/>
        <v/>
      </c>
      <c r="AK36" s="1" t="str">
        <f t="shared" si="17"/>
        <v/>
      </c>
      <c r="AL36" s="1" t="str">
        <f t="shared" si="18"/>
        <v/>
      </c>
      <c r="AM36" s="1" t="str">
        <f t="shared" si="19"/>
        <v/>
      </c>
      <c r="AN36" s="1" t="str">
        <f t="shared" si="20"/>
        <v/>
      </c>
      <c r="AO36" s="1" t="str">
        <f t="shared" si="21"/>
        <v/>
      </c>
      <c r="AP36" s="1" t="str">
        <f t="shared" si="22"/>
        <v/>
      </c>
      <c r="AQ36" s="1" t="str">
        <f t="shared" si="23"/>
        <v/>
      </c>
      <c r="AR36" s="1" t="str">
        <f t="shared" si="24"/>
        <v/>
      </c>
      <c r="AS36" s="1" t="str">
        <f t="shared" si="25"/>
        <v/>
      </c>
      <c r="AT36" s="1" t="str">
        <f t="shared" si="26"/>
        <v/>
      </c>
      <c r="AU36" s="1" t="str">
        <f t="shared" si="27"/>
        <v/>
      </c>
      <c r="AV36" s="1" t="str">
        <f t="shared" si="28"/>
        <v/>
      </c>
      <c r="AW36" s="1" t="str">
        <f t="shared" si="29"/>
        <v/>
      </c>
      <c r="AX36" s="1" t="str">
        <f t="shared" si="30"/>
        <v/>
      </c>
      <c r="AY36" s="1" t="str">
        <f t="shared" si="31"/>
        <v/>
      </c>
      <c r="AZ36" s="1" t="str">
        <f t="shared" si="32"/>
        <v/>
      </c>
      <c r="BA36" s="1" t="str">
        <f t="shared" si="33"/>
        <v/>
      </c>
    </row>
    <row r="37" spans="1:53" ht="20.100000000000001" customHeight="1">
      <c r="A37" s="89">
        <v>17</v>
      </c>
      <c r="B37" s="15"/>
      <c r="C37" s="15"/>
      <c r="D37" s="15"/>
      <c r="E37" s="65"/>
      <c r="F37" s="24" t="str">
        <f t="shared" si="1"/>
        <v/>
      </c>
      <c r="G37" s="37" t="str">
        <f t="shared" si="0"/>
        <v/>
      </c>
      <c r="H37" s="5"/>
      <c r="I37" s="140"/>
      <c r="J37" s="141"/>
      <c r="K37" s="70"/>
      <c r="L37" s="66"/>
      <c r="M37" s="59"/>
      <c r="N37" s="152"/>
      <c r="O37" s="153"/>
      <c r="P37" s="153"/>
      <c r="Q37" s="153"/>
      <c r="R37" s="153"/>
      <c r="S37" s="154"/>
      <c r="V37" s="1" t="str">
        <f t="shared" si="2"/>
        <v/>
      </c>
      <c r="W37" s="1" t="str">
        <f t="shared" si="3"/>
        <v/>
      </c>
      <c r="X37" s="1" t="str">
        <f t="shared" si="4"/>
        <v/>
      </c>
      <c r="Y37" s="1" t="str">
        <f t="shared" si="5"/>
        <v/>
      </c>
      <c r="Z37" s="1" t="str">
        <f t="shared" si="6"/>
        <v/>
      </c>
      <c r="AA37" s="1" t="str">
        <f t="shared" si="7"/>
        <v/>
      </c>
      <c r="AB37" s="1" t="str">
        <f t="shared" si="8"/>
        <v/>
      </c>
      <c r="AC37" s="1" t="str">
        <f t="shared" si="9"/>
        <v/>
      </c>
      <c r="AD37" s="1" t="str">
        <f t="shared" si="10"/>
        <v/>
      </c>
      <c r="AE37" s="1" t="str">
        <f t="shared" si="11"/>
        <v/>
      </c>
      <c r="AF37" s="1" t="str">
        <f t="shared" si="12"/>
        <v/>
      </c>
      <c r="AG37" s="1" t="str">
        <f t="shared" si="13"/>
        <v/>
      </c>
      <c r="AH37" s="1" t="str">
        <f t="shared" si="14"/>
        <v/>
      </c>
      <c r="AI37" s="1" t="str">
        <f t="shared" si="15"/>
        <v/>
      </c>
      <c r="AJ37" s="1" t="str">
        <f t="shared" si="16"/>
        <v/>
      </c>
      <c r="AK37" s="1" t="str">
        <f t="shared" si="17"/>
        <v/>
      </c>
      <c r="AL37" s="1" t="str">
        <f t="shared" si="18"/>
        <v/>
      </c>
      <c r="AM37" s="1" t="str">
        <f t="shared" si="19"/>
        <v/>
      </c>
      <c r="AN37" s="1" t="str">
        <f t="shared" si="20"/>
        <v/>
      </c>
      <c r="AO37" s="1" t="str">
        <f t="shared" si="21"/>
        <v/>
      </c>
      <c r="AP37" s="1" t="str">
        <f t="shared" si="22"/>
        <v/>
      </c>
      <c r="AQ37" s="1" t="str">
        <f t="shared" si="23"/>
        <v/>
      </c>
      <c r="AR37" s="1" t="str">
        <f t="shared" si="24"/>
        <v/>
      </c>
      <c r="AS37" s="1" t="str">
        <f t="shared" si="25"/>
        <v/>
      </c>
      <c r="AT37" s="1" t="str">
        <f t="shared" si="26"/>
        <v/>
      </c>
      <c r="AU37" s="1" t="str">
        <f t="shared" si="27"/>
        <v/>
      </c>
      <c r="AV37" s="1" t="str">
        <f t="shared" si="28"/>
        <v/>
      </c>
      <c r="AW37" s="1" t="str">
        <f t="shared" si="29"/>
        <v/>
      </c>
      <c r="AX37" s="1" t="str">
        <f t="shared" si="30"/>
        <v/>
      </c>
      <c r="AY37" s="1" t="str">
        <f t="shared" si="31"/>
        <v/>
      </c>
      <c r="AZ37" s="1" t="str">
        <f t="shared" si="32"/>
        <v/>
      </c>
      <c r="BA37" s="1" t="str">
        <f t="shared" si="33"/>
        <v/>
      </c>
    </row>
    <row r="38" spans="1:53" ht="20.100000000000001" customHeight="1">
      <c r="A38" s="89">
        <v>18</v>
      </c>
      <c r="B38" s="15"/>
      <c r="C38" s="15"/>
      <c r="D38" s="15"/>
      <c r="E38" s="65"/>
      <c r="F38" s="24" t="str">
        <f t="shared" si="1"/>
        <v/>
      </c>
      <c r="G38" s="37" t="str">
        <f t="shared" si="0"/>
        <v/>
      </c>
      <c r="H38" s="5"/>
      <c r="I38" s="140"/>
      <c r="J38" s="141"/>
      <c r="K38" s="70"/>
      <c r="L38" s="66"/>
      <c r="M38" s="59"/>
      <c r="N38" s="152"/>
      <c r="O38" s="153"/>
      <c r="P38" s="153"/>
      <c r="Q38" s="153"/>
      <c r="R38" s="153"/>
      <c r="S38" s="154"/>
      <c r="V38" s="1" t="str">
        <f t="shared" si="2"/>
        <v/>
      </c>
      <c r="W38" s="1" t="str">
        <f t="shared" si="3"/>
        <v/>
      </c>
      <c r="X38" s="1" t="str">
        <f t="shared" si="4"/>
        <v/>
      </c>
      <c r="Y38" s="1" t="str">
        <f t="shared" si="5"/>
        <v/>
      </c>
      <c r="Z38" s="1" t="str">
        <f t="shared" si="6"/>
        <v/>
      </c>
      <c r="AA38" s="1" t="str">
        <f t="shared" si="7"/>
        <v/>
      </c>
      <c r="AB38" s="1" t="str">
        <f t="shared" si="8"/>
        <v/>
      </c>
      <c r="AC38" s="1" t="str">
        <f t="shared" si="9"/>
        <v/>
      </c>
      <c r="AD38" s="1" t="str">
        <f t="shared" si="10"/>
        <v/>
      </c>
      <c r="AE38" s="1" t="str">
        <f t="shared" si="11"/>
        <v/>
      </c>
      <c r="AF38" s="1" t="str">
        <f t="shared" si="12"/>
        <v/>
      </c>
      <c r="AG38" s="1" t="str">
        <f t="shared" si="13"/>
        <v/>
      </c>
      <c r="AH38" s="1" t="str">
        <f t="shared" si="14"/>
        <v/>
      </c>
      <c r="AI38" s="1" t="str">
        <f t="shared" si="15"/>
        <v/>
      </c>
      <c r="AJ38" s="1" t="str">
        <f t="shared" si="16"/>
        <v/>
      </c>
      <c r="AK38" s="1" t="str">
        <f t="shared" si="17"/>
        <v/>
      </c>
      <c r="AL38" s="1" t="str">
        <f t="shared" si="18"/>
        <v/>
      </c>
      <c r="AM38" s="1" t="str">
        <f t="shared" si="19"/>
        <v/>
      </c>
      <c r="AN38" s="1" t="str">
        <f t="shared" si="20"/>
        <v/>
      </c>
      <c r="AO38" s="1" t="str">
        <f t="shared" si="21"/>
        <v/>
      </c>
      <c r="AP38" s="1" t="str">
        <f t="shared" si="22"/>
        <v/>
      </c>
      <c r="AQ38" s="1" t="str">
        <f t="shared" si="23"/>
        <v/>
      </c>
      <c r="AR38" s="1" t="str">
        <f t="shared" si="24"/>
        <v/>
      </c>
      <c r="AS38" s="1" t="str">
        <f t="shared" si="25"/>
        <v/>
      </c>
      <c r="AT38" s="1" t="str">
        <f t="shared" si="26"/>
        <v/>
      </c>
      <c r="AU38" s="1" t="str">
        <f t="shared" si="27"/>
        <v/>
      </c>
      <c r="AV38" s="1" t="str">
        <f t="shared" si="28"/>
        <v/>
      </c>
      <c r="AW38" s="1" t="str">
        <f t="shared" si="29"/>
        <v/>
      </c>
      <c r="AX38" s="1" t="str">
        <f t="shared" si="30"/>
        <v/>
      </c>
      <c r="AY38" s="1" t="str">
        <f t="shared" si="31"/>
        <v/>
      </c>
      <c r="AZ38" s="1" t="str">
        <f t="shared" si="32"/>
        <v/>
      </c>
      <c r="BA38" s="1" t="str">
        <f t="shared" si="33"/>
        <v/>
      </c>
    </row>
    <row r="39" spans="1:53" ht="20.100000000000001" customHeight="1">
      <c r="A39" s="89">
        <v>19</v>
      </c>
      <c r="B39" s="15"/>
      <c r="C39" s="15"/>
      <c r="D39" s="15"/>
      <c r="E39" s="63"/>
      <c r="F39" s="24" t="str">
        <f t="shared" si="1"/>
        <v/>
      </c>
      <c r="G39" s="37" t="str">
        <f t="shared" si="0"/>
        <v/>
      </c>
      <c r="H39" s="5"/>
      <c r="I39" s="140"/>
      <c r="J39" s="141"/>
      <c r="K39" s="70"/>
      <c r="L39" s="66"/>
      <c r="M39" s="59"/>
      <c r="N39" s="152"/>
      <c r="O39" s="153"/>
      <c r="P39" s="153"/>
      <c r="Q39" s="153"/>
      <c r="R39" s="153"/>
      <c r="S39" s="154"/>
      <c r="V39" s="1" t="str">
        <f t="shared" si="2"/>
        <v/>
      </c>
      <c r="W39" s="1" t="str">
        <f t="shared" si="3"/>
        <v/>
      </c>
      <c r="X39" s="1" t="str">
        <f t="shared" si="4"/>
        <v/>
      </c>
      <c r="Y39" s="1" t="str">
        <f t="shared" si="5"/>
        <v/>
      </c>
      <c r="Z39" s="1" t="str">
        <f t="shared" si="6"/>
        <v/>
      </c>
      <c r="AA39" s="1" t="str">
        <f t="shared" si="7"/>
        <v/>
      </c>
      <c r="AB39" s="1" t="str">
        <f t="shared" si="8"/>
        <v/>
      </c>
      <c r="AC39" s="1" t="str">
        <f t="shared" si="9"/>
        <v/>
      </c>
      <c r="AD39" s="1" t="str">
        <f t="shared" si="10"/>
        <v/>
      </c>
      <c r="AE39" s="1" t="str">
        <f t="shared" si="11"/>
        <v/>
      </c>
      <c r="AF39" s="1" t="str">
        <f t="shared" si="12"/>
        <v/>
      </c>
      <c r="AG39" s="1" t="str">
        <f t="shared" si="13"/>
        <v/>
      </c>
      <c r="AH39" s="1" t="str">
        <f t="shared" si="14"/>
        <v/>
      </c>
      <c r="AI39" s="1" t="str">
        <f t="shared" si="15"/>
        <v/>
      </c>
      <c r="AJ39" s="1" t="str">
        <f t="shared" si="16"/>
        <v/>
      </c>
      <c r="AK39" s="1" t="str">
        <f t="shared" si="17"/>
        <v/>
      </c>
      <c r="AL39" s="1" t="str">
        <f t="shared" si="18"/>
        <v/>
      </c>
      <c r="AM39" s="1" t="str">
        <f t="shared" si="19"/>
        <v/>
      </c>
      <c r="AN39" s="1" t="str">
        <f t="shared" si="20"/>
        <v/>
      </c>
      <c r="AO39" s="1" t="str">
        <f t="shared" si="21"/>
        <v/>
      </c>
      <c r="AP39" s="1" t="str">
        <f t="shared" si="22"/>
        <v/>
      </c>
      <c r="AQ39" s="1" t="str">
        <f t="shared" si="23"/>
        <v/>
      </c>
      <c r="AR39" s="1" t="str">
        <f t="shared" si="24"/>
        <v/>
      </c>
      <c r="AS39" s="1" t="str">
        <f t="shared" si="25"/>
        <v/>
      </c>
      <c r="AT39" s="1" t="str">
        <f t="shared" si="26"/>
        <v/>
      </c>
      <c r="AU39" s="1" t="str">
        <f t="shared" si="27"/>
        <v/>
      </c>
      <c r="AV39" s="1" t="str">
        <f t="shared" si="28"/>
        <v/>
      </c>
      <c r="AW39" s="1" t="str">
        <f t="shared" si="29"/>
        <v/>
      </c>
      <c r="AX39" s="1" t="str">
        <f t="shared" si="30"/>
        <v/>
      </c>
      <c r="AY39" s="1" t="str">
        <f t="shared" si="31"/>
        <v/>
      </c>
      <c r="AZ39" s="1" t="str">
        <f t="shared" si="32"/>
        <v/>
      </c>
      <c r="BA39" s="1" t="str">
        <f t="shared" si="33"/>
        <v/>
      </c>
    </row>
    <row r="40" spans="1:53" ht="20.100000000000001" customHeight="1">
      <c r="A40" s="89">
        <v>20</v>
      </c>
      <c r="B40" s="15"/>
      <c r="C40" s="15"/>
      <c r="D40" s="15"/>
      <c r="E40" s="63"/>
      <c r="F40" s="24" t="str">
        <f t="shared" si="1"/>
        <v/>
      </c>
      <c r="G40" s="37" t="str">
        <f t="shared" si="0"/>
        <v/>
      </c>
      <c r="H40" s="5"/>
      <c r="I40" s="140"/>
      <c r="J40" s="141"/>
      <c r="K40" s="70"/>
      <c r="L40" s="66"/>
      <c r="M40" s="59"/>
      <c r="N40" s="152"/>
      <c r="O40" s="153"/>
      <c r="P40" s="153"/>
      <c r="Q40" s="153"/>
      <c r="R40" s="153"/>
      <c r="S40" s="154"/>
      <c r="V40" s="1" t="str">
        <f t="shared" si="2"/>
        <v/>
      </c>
      <c r="W40" s="1" t="str">
        <f t="shared" si="3"/>
        <v/>
      </c>
      <c r="X40" s="1" t="str">
        <f t="shared" si="4"/>
        <v/>
      </c>
      <c r="Y40" s="1" t="str">
        <f t="shared" si="5"/>
        <v/>
      </c>
      <c r="Z40" s="1" t="str">
        <f t="shared" si="6"/>
        <v/>
      </c>
      <c r="AA40" s="1" t="str">
        <f t="shared" si="7"/>
        <v/>
      </c>
      <c r="AB40" s="1" t="str">
        <f t="shared" si="8"/>
        <v/>
      </c>
      <c r="AC40" s="1" t="str">
        <f t="shared" si="9"/>
        <v/>
      </c>
      <c r="AD40" s="1" t="str">
        <f t="shared" si="10"/>
        <v/>
      </c>
      <c r="AE40" s="1" t="str">
        <f t="shared" si="11"/>
        <v/>
      </c>
      <c r="AF40" s="1" t="str">
        <f t="shared" si="12"/>
        <v/>
      </c>
      <c r="AG40" s="1" t="str">
        <f t="shared" si="13"/>
        <v/>
      </c>
      <c r="AH40" s="1" t="str">
        <f t="shared" si="14"/>
        <v/>
      </c>
      <c r="AI40" s="1" t="str">
        <f t="shared" si="15"/>
        <v/>
      </c>
      <c r="AJ40" s="1" t="str">
        <f t="shared" si="16"/>
        <v/>
      </c>
      <c r="AK40" s="1" t="str">
        <f t="shared" si="17"/>
        <v/>
      </c>
      <c r="AL40" s="1" t="str">
        <f t="shared" si="18"/>
        <v/>
      </c>
      <c r="AM40" s="1" t="str">
        <f t="shared" si="19"/>
        <v/>
      </c>
      <c r="AN40" s="1" t="str">
        <f t="shared" si="20"/>
        <v/>
      </c>
      <c r="AO40" s="1" t="str">
        <f t="shared" si="21"/>
        <v/>
      </c>
      <c r="AP40" s="1" t="str">
        <f t="shared" si="22"/>
        <v/>
      </c>
      <c r="AQ40" s="1" t="str">
        <f t="shared" si="23"/>
        <v/>
      </c>
      <c r="AR40" s="1" t="str">
        <f t="shared" si="24"/>
        <v/>
      </c>
      <c r="AS40" s="1" t="str">
        <f t="shared" si="25"/>
        <v/>
      </c>
      <c r="AT40" s="1" t="str">
        <f t="shared" si="26"/>
        <v/>
      </c>
      <c r="AU40" s="1" t="str">
        <f t="shared" si="27"/>
        <v/>
      </c>
      <c r="AV40" s="1" t="str">
        <f t="shared" si="28"/>
        <v/>
      </c>
      <c r="AW40" s="1" t="str">
        <f t="shared" si="29"/>
        <v/>
      </c>
      <c r="AX40" s="1" t="str">
        <f t="shared" si="30"/>
        <v/>
      </c>
      <c r="AY40" s="1" t="str">
        <f t="shared" si="31"/>
        <v/>
      </c>
      <c r="AZ40" s="1" t="str">
        <f t="shared" si="32"/>
        <v/>
      </c>
      <c r="BA40" s="1" t="str">
        <f t="shared" si="33"/>
        <v/>
      </c>
    </row>
    <row r="41" spans="1:53" ht="20.100000000000001" customHeight="1">
      <c r="A41" s="89">
        <v>21</v>
      </c>
      <c r="B41" s="15"/>
      <c r="C41" s="15"/>
      <c r="D41" s="15"/>
      <c r="E41" s="63"/>
      <c r="F41" s="24" t="str">
        <f t="shared" si="1"/>
        <v/>
      </c>
      <c r="G41" s="37" t="str">
        <f t="shared" si="0"/>
        <v/>
      </c>
      <c r="H41" s="5"/>
      <c r="I41" s="140"/>
      <c r="J41" s="141"/>
      <c r="K41" s="70"/>
      <c r="L41" s="66"/>
      <c r="M41" s="59"/>
      <c r="N41" s="152"/>
      <c r="O41" s="153"/>
      <c r="P41" s="153"/>
      <c r="Q41" s="153"/>
      <c r="R41" s="153"/>
      <c r="S41" s="154"/>
      <c r="V41" s="1" t="str">
        <f t="shared" ref="V41:V45" si="34">IF(K41="個人１・２年生男子",ROW(),"")</f>
        <v/>
      </c>
      <c r="W41" s="1" t="str">
        <f t="shared" ref="W41:W45" si="35">IF(K41="個人３・４年生男子",ROW(),"")</f>
        <v/>
      </c>
      <c r="X41" s="1" t="str">
        <f t="shared" ref="X41:X45" si="36">IF(K41="個人５・６年生男子",ROW(),"")</f>
        <v/>
      </c>
      <c r="Y41" s="1" t="str">
        <f t="shared" ref="Y41:Y45" si="37">IF(K41="個人１・２年生女子",ROW(),"")</f>
        <v/>
      </c>
      <c r="Z41" s="1" t="str">
        <f t="shared" ref="Z41:Z45" si="38">IF(K41="個人３・４年生女子",ROW(),"")</f>
        <v/>
      </c>
      <c r="AA41" s="1" t="str">
        <f t="shared" ref="AA41:AA45" si="39">IF(K41="個人５・６年生女子",ROW(),"")</f>
        <v/>
      </c>
      <c r="AB41" s="1" t="str">
        <f t="shared" ref="AB41:AB45" si="40">IF(K41="団体１・２年生A",ROW(),"")</f>
        <v/>
      </c>
      <c r="AC41" s="1" t="str">
        <f t="shared" ref="AC41:AC45" si="41">IF(K41="団体１・２年生B",ROW(),"")</f>
        <v/>
      </c>
      <c r="AD41" s="1" t="str">
        <f t="shared" ref="AD41:AD45" si="42">IF(K41="団体３・４年生A",ROW(),"")</f>
        <v/>
      </c>
      <c r="AE41" s="1" t="str">
        <f t="shared" ref="AE41:AE45" si="43">IF(K41="団体３・４年生B",ROW(),"")</f>
        <v/>
      </c>
      <c r="AF41" s="1" t="str">
        <f t="shared" ref="AF41:AF45" si="44">IF(K41="団体５・６年生男子A",ROW(),"")</f>
        <v/>
      </c>
      <c r="AG41" s="1" t="str">
        <f t="shared" ref="AG41:AG45" si="45">IF(K41="団体５・６年生男子B",ROW(),"")</f>
        <v/>
      </c>
      <c r="AH41" s="1" t="str">
        <f t="shared" ref="AH41:AH45" si="46">IF(K41="団体５・６年生女子A",ROW(),"")</f>
        <v/>
      </c>
      <c r="AI41" s="1" t="str">
        <f t="shared" ref="AI41:AI45" si="47">IF(K41="団体５・６年生女子B",ROW(),"")</f>
        <v/>
      </c>
      <c r="AJ41" s="1" t="str">
        <f t="shared" si="16"/>
        <v/>
      </c>
      <c r="AK41" s="1" t="str">
        <f t="shared" si="17"/>
        <v/>
      </c>
      <c r="AL41" s="1" t="str">
        <f t="shared" si="18"/>
        <v/>
      </c>
      <c r="AM41" s="1" t="str">
        <f t="shared" si="19"/>
        <v/>
      </c>
      <c r="AN41" s="1" t="str">
        <f t="shared" si="20"/>
        <v/>
      </c>
      <c r="AO41" s="1" t="str">
        <f t="shared" si="21"/>
        <v/>
      </c>
      <c r="AP41" s="1" t="str">
        <f t="shared" si="22"/>
        <v/>
      </c>
      <c r="AQ41" s="1" t="str">
        <f t="shared" si="23"/>
        <v/>
      </c>
      <c r="AR41" s="1" t="str">
        <f t="shared" si="24"/>
        <v/>
      </c>
      <c r="AS41" s="1" t="str">
        <f t="shared" si="25"/>
        <v/>
      </c>
      <c r="AT41" s="1" t="str">
        <f t="shared" si="26"/>
        <v/>
      </c>
      <c r="AU41" s="1" t="str">
        <f t="shared" si="27"/>
        <v/>
      </c>
      <c r="AV41" s="1" t="str">
        <f t="shared" si="28"/>
        <v/>
      </c>
      <c r="AW41" s="1" t="str">
        <f t="shared" si="29"/>
        <v/>
      </c>
      <c r="AX41" s="1" t="str">
        <f t="shared" si="30"/>
        <v/>
      </c>
      <c r="AY41" s="1" t="str">
        <f t="shared" si="31"/>
        <v/>
      </c>
      <c r="AZ41" s="1" t="str">
        <f t="shared" si="32"/>
        <v/>
      </c>
      <c r="BA41" s="1" t="str">
        <f t="shared" si="33"/>
        <v/>
      </c>
    </row>
    <row r="42" spans="1:53" ht="20.100000000000001" customHeight="1">
      <c r="A42" s="89">
        <v>22</v>
      </c>
      <c r="B42" s="15"/>
      <c r="C42" s="15"/>
      <c r="D42" s="15"/>
      <c r="E42" s="63"/>
      <c r="F42" s="24" t="str">
        <f t="shared" si="1"/>
        <v/>
      </c>
      <c r="G42" s="37" t="str">
        <f t="shared" si="0"/>
        <v/>
      </c>
      <c r="H42" s="5"/>
      <c r="I42" s="140"/>
      <c r="J42" s="141"/>
      <c r="K42" s="70"/>
      <c r="L42" s="66"/>
      <c r="M42" s="58"/>
      <c r="N42" s="152"/>
      <c r="O42" s="153"/>
      <c r="P42" s="153"/>
      <c r="Q42" s="153"/>
      <c r="R42" s="153"/>
      <c r="S42" s="154"/>
      <c r="V42" s="1" t="str">
        <f t="shared" si="34"/>
        <v/>
      </c>
      <c r="W42" s="1" t="str">
        <f t="shared" si="35"/>
        <v/>
      </c>
      <c r="X42" s="1" t="str">
        <f t="shared" si="36"/>
        <v/>
      </c>
      <c r="Y42" s="1" t="str">
        <f t="shared" si="37"/>
        <v/>
      </c>
      <c r="Z42" s="1" t="str">
        <f t="shared" si="38"/>
        <v/>
      </c>
      <c r="AA42" s="1" t="str">
        <f t="shared" si="39"/>
        <v/>
      </c>
      <c r="AB42" s="1" t="str">
        <f t="shared" si="40"/>
        <v/>
      </c>
      <c r="AC42" s="1" t="str">
        <f t="shared" si="41"/>
        <v/>
      </c>
      <c r="AD42" s="1" t="str">
        <f t="shared" si="42"/>
        <v/>
      </c>
      <c r="AE42" s="1" t="str">
        <f t="shared" si="43"/>
        <v/>
      </c>
      <c r="AF42" s="1" t="str">
        <f t="shared" si="44"/>
        <v/>
      </c>
      <c r="AG42" s="1" t="str">
        <f t="shared" si="45"/>
        <v/>
      </c>
      <c r="AH42" s="1" t="str">
        <f t="shared" si="46"/>
        <v/>
      </c>
      <c r="AI42" s="1" t="str">
        <f t="shared" si="47"/>
        <v/>
      </c>
      <c r="AJ42" s="1" t="str">
        <f t="shared" si="16"/>
        <v/>
      </c>
      <c r="AK42" s="1" t="str">
        <f t="shared" si="17"/>
        <v/>
      </c>
      <c r="AL42" s="1" t="str">
        <f t="shared" si="18"/>
        <v/>
      </c>
      <c r="AM42" s="1" t="str">
        <f t="shared" si="19"/>
        <v/>
      </c>
      <c r="AN42" s="1" t="str">
        <f t="shared" si="20"/>
        <v/>
      </c>
      <c r="AO42" s="1" t="str">
        <f t="shared" si="21"/>
        <v/>
      </c>
      <c r="AP42" s="1" t="str">
        <f t="shared" si="22"/>
        <v/>
      </c>
      <c r="AQ42" s="1" t="str">
        <f t="shared" si="23"/>
        <v/>
      </c>
      <c r="AR42" s="1" t="str">
        <f t="shared" si="24"/>
        <v/>
      </c>
      <c r="AS42" s="1" t="str">
        <f t="shared" si="25"/>
        <v/>
      </c>
      <c r="AT42" s="1" t="str">
        <f t="shared" si="26"/>
        <v/>
      </c>
      <c r="AU42" s="1" t="str">
        <f t="shared" si="27"/>
        <v/>
      </c>
      <c r="AV42" s="1" t="str">
        <f t="shared" si="28"/>
        <v/>
      </c>
      <c r="AW42" s="1" t="str">
        <f t="shared" si="29"/>
        <v/>
      </c>
      <c r="AX42" s="1" t="str">
        <f t="shared" si="30"/>
        <v/>
      </c>
      <c r="AY42" s="1" t="str">
        <f t="shared" si="31"/>
        <v/>
      </c>
      <c r="AZ42" s="1" t="str">
        <f t="shared" si="32"/>
        <v/>
      </c>
      <c r="BA42" s="1" t="str">
        <f t="shared" si="33"/>
        <v/>
      </c>
    </row>
    <row r="43" spans="1:53" ht="20.100000000000001" customHeight="1">
      <c r="A43" s="89">
        <v>23</v>
      </c>
      <c r="B43" s="15"/>
      <c r="C43" s="15"/>
      <c r="D43" s="15"/>
      <c r="E43" s="63"/>
      <c r="F43" s="24" t="str">
        <f t="shared" si="1"/>
        <v/>
      </c>
      <c r="G43" s="37" t="str">
        <f t="shared" si="0"/>
        <v/>
      </c>
      <c r="H43" s="5"/>
      <c r="I43" s="140"/>
      <c r="J43" s="141"/>
      <c r="K43" s="70"/>
      <c r="L43" s="66"/>
      <c r="M43" s="58"/>
      <c r="N43" s="152"/>
      <c r="O43" s="153"/>
      <c r="P43" s="153"/>
      <c r="Q43" s="153"/>
      <c r="R43" s="153"/>
      <c r="S43" s="154"/>
      <c r="V43" s="1" t="str">
        <f t="shared" si="34"/>
        <v/>
      </c>
      <c r="W43" s="1" t="str">
        <f t="shared" si="35"/>
        <v/>
      </c>
      <c r="X43" s="1" t="str">
        <f t="shared" si="36"/>
        <v/>
      </c>
      <c r="Y43" s="1" t="str">
        <f t="shared" si="37"/>
        <v/>
      </c>
      <c r="Z43" s="1" t="str">
        <f t="shared" si="38"/>
        <v/>
      </c>
      <c r="AA43" s="1" t="str">
        <f t="shared" si="39"/>
        <v/>
      </c>
      <c r="AB43" s="1" t="str">
        <f t="shared" si="40"/>
        <v/>
      </c>
      <c r="AC43" s="1" t="str">
        <f t="shared" si="41"/>
        <v/>
      </c>
      <c r="AD43" s="1" t="str">
        <f t="shared" si="42"/>
        <v/>
      </c>
      <c r="AE43" s="1" t="str">
        <f t="shared" si="43"/>
        <v/>
      </c>
      <c r="AF43" s="1" t="str">
        <f t="shared" si="44"/>
        <v/>
      </c>
      <c r="AG43" s="1" t="str">
        <f t="shared" si="45"/>
        <v/>
      </c>
      <c r="AH43" s="1" t="str">
        <f t="shared" si="46"/>
        <v/>
      </c>
      <c r="AI43" s="1" t="str">
        <f t="shared" si="47"/>
        <v/>
      </c>
      <c r="AJ43" s="1" t="str">
        <f t="shared" si="16"/>
        <v/>
      </c>
      <c r="AK43" s="1" t="str">
        <f t="shared" si="17"/>
        <v/>
      </c>
      <c r="AL43" s="1" t="str">
        <f t="shared" si="18"/>
        <v/>
      </c>
      <c r="AM43" s="1" t="str">
        <f t="shared" si="19"/>
        <v/>
      </c>
      <c r="AN43" s="1" t="str">
        <f t="shared" si="20"/>
        <v/>
      </c>
      <c r="AO43" s="1" t="str">
        <f t="shared" si="21"/>
        <v/>
      </c>
      <c r="AP43" s="1" t="str">
        <f t="shared" si="22"/>
        <v/>
      </c>
      <c r="AQ43" s="1" t="str">
        <f t="shared" si="23"/>
        <v/>
      </c>
      <c r="AR43" s="1" t="str">
        <f t="shared" si="24"/>
        <v/>
      </c>
      <c r="AS43" s="1" t="str">
        <f t="shared" si="25"/>
        <v/>
      </c>
      <c r="AT43" s="1" t="str">
        <f t="shared" si="26"/>
        <v/>
      </c>
      <c r="AU43" s="1" t="str">
        <f t="shared" si="27"/>
        <v/>
      </c>
      <c r="AV43" s="1" t="str">
        <f t="shared" si="28"/>
        <v/>
      </c>
      <c r="AW43" s="1" t="str">
        <f t="shared" si="29"/>
        <v/>
      </c>
      <c r="AX43" s="1" t="str">
        <f t="shared" si="30"/>
        <v/>
      </c>
      <c r="AY43" s="1" t="str">
        <f t="shared" si="31"/>
        <v/>
      </c>
      <c r="AZ43" s="1" t="str">
        <f t="shared" si="32"/>
        <v/>
      </c>
      <c r="BA43" s="1" t="str">
        <f t="shared" si="33"/>
        <v/>
      </c>
    </row>
    <row r="44" spans="1:53" ht="20.100000000000001" customHeight="1">
      <c r="A44" s="89">
        <v>24</v>
      </c>
      <c r="B44" s="15"/>
      <c r="C44" s="15"/>
      <c r="D44" s="15"/>
      <c r="E44" s="144"/>
      <c r="F44" s="24" t="str">
        <f t="shared" si="1"/>
        <v/>
      </c>
      <c r="G44" s="37" t="str">
        <f t="shared" si="0"/>
        <v/>
      </c>
      <c r="H44" s="5"/>
      <c r="I44" s="140"/>
      <c r="J44" s="141"/>
      <c r="K44" s="70"/>
      <c r="L44" s="66"/>
      <c r="N44" s="152"/>
      <c r="O44" s="153"/>
      <c r="P44" s="153"/>
      <c r="Q44" s="153"/>
      <c r="R44" s="153"/>
      <c r="S44" s="154"/>
      <c r="V44" s="1" t="str">
        <f t="shared" si="34"/>
        <v/>
      </c>
      <c r="W44" s="1" t="str">
        <f t="shared" si="35"/>
        <v/>
      </c>
      <c r="X44" s="1" t="str">
        <f t="shared" si="36"/>
        <v/>
      </c>
      <c r="Y44" s="1" t="str">
        <f t="shared" si="37"/>
        <v/>
      </c>
      <c r="Z44" s="1" t="str">
        <f t="shared" si="38"/>
        <v/>
      </c>
      <c r="AA44" s="1" t="str">
        <f t="shared" si="39"/>
        <v/>
      </c>
      <c r="AB44" s="1" t="str">
        <f t="shared" si="40"/>
        <v/>
      </c>
      <c r="AC44" s="1" t="str">
        <f t="shared" si="41"/>
        <v/>
      </c>
      <c r="AD44" s="1" t="str">
        <f t="shared" si="42"/>
        <v/>
      </c>
      <c r="AE44" s="1" t="str">
        <f t="shared" si="43"/>
        <v/>
      </c>
      <c r="AF44" s="1" t="str">
        <f t="shared" si="44"/>
        <v/>
      </c>
      <c r="AG44" s="1" t="str">
        <f t="shared" si="45"/>
        <v/>
      </c>
      <c r="AH44" s="1" t="str">
        <f t="shared" si="46"/>
        <v/>
      </c>
      <c r="AI44" s="1" t="str">
        <f t="shared" si="47"/>
        <v/>
      </c>
      <c r="AJ44" s="1" t="str">
        <f t="shared" si="16"/>
        <v/>
      </c>
      <c r="AK44" s="1" t="str">
        <f t="shared" si="17"/>
        <v/>
      </c>
      <c r="AL44" s="1" t="str">
        <f t="shared" si="18"/>
        <v/>
      </c>
      <c r="AM44" s="1" t="str">
        <f t="shared" si="19"/>
        <v/>
      </c>
      <c r="AN44" s="1" t="str">
        <f t="shared" si="20"/>
        <v/>
      </c>
      <c r="AO44" s="1" t="str">
        <f t="shared" si="21"/>
        <v/>
      </c>
      <c r="AP44" s="1" t="str">
        <f t="shared" si="22"/>
        <v/>
      </c>
      <c r="AQ44" s="1" t="str">
        <f t="shared" si="23"/>
        <v/>
      </c>
      <c r="AR44" s="1" t="str">
        <f t="shared" si="24"/>
        <v/>
      </c>
      <c r="AS44" s="1" t="str">
        <f t="shared" si="25"/>
        <v/>
      </c>
      <c r="AT44" s="1" t="str">
        <f t="shared" si="26"/>
        <v/>
      </c>
      <c r="AU44" s="1" t="str">
        <f t="shared" si="27"/>
        <v/>
      </c>
      <c r="AV44" s="1" t="str">
        <f t="shared" si="28"/>
        <v/>
      </c>
      <c r="AW44" s="1" t="str">
        <f t="shared" si="29"/>
        <v/>
      </c>
      <c r="AX44" s="1" t="str">
        <f t="shared" si="30"/>
        <v/>
      </c>
      <c r="AY44" s="1" t="str">
        <f t="shared" si="31"/>
        <v/>
      </c>
      <c r="AZ44" s="1" t="str">
        <f t="shared" si="32"/>
        <v/>
      </c>
      <c r="BA44" s="1" t="str">
        <f t="shared" si="33"/>
        <v/>
      </c>
    </row>
    <row r="45" spans="1:53" ht="20.100000000000001" customHeight="1" thickBot="1">
      <c r="A45" s="69">
        <v>25</v>
      </c>
      <c r="B45" s="92"/>
      <c r="C45" s="92"/>
      <c r="D45" s="92"/>
      <c r="E45" s="145"/>
      <c r="F45" s="106" t="str">
        <f t="shared" si="1"/>
        <v/>
      </c>
      <c r="G45" s="107" t="str">
        <f t="shared" si="0"/>
        <v/>
      </c>
      <c r="H45" s="108"/>
      <c r="I45" s="142"/>
      <c r="J45" s="143"/>
      <c r="K45" s="72"/>
      <c r="L45" s="71"/>
      <c r="N45" s="155"/>
      <c r="O45" s="156"/>
      <c r="P45" s="156"/>
      <c r="Q45" s="156"/>
      <c r="R45" s="156"/>
      <c r="S45" s="157"/>
      <c r="V45" s="1" t="str">
        <f t="shared" si="34"/>
        <v/>
      </c>
      <c r="W45" s="1" t="str">
        <f t="shared" si="35"/>
        <v/>
      </c>
      <c r="X45" s="1" t="str">
        <f t="shared" si="36"/>
        <v/>
      </c>
      <c r="Y45" s="1" t="str">
        <f t="shared" si="37"/>
        <v/>
      </c>
      <c r="Z45" s="1" t="str">
        <f t="shared" si="38"/>
        <v/>
      </c>
      <c r="AA45" s="1" t="str">
        <f t="shared" si="39"/>
        <v/>
      </c>
      <c r="AB45" s="1" t="str">
        <f t="shared" si="40"/>
        <v/>
      </c>
      <c r="AC45" s="1" t="str">
        <f t="shared" si="41"/>
        <v/>
      </c>
      <c r="AD45" s="1" t="str">
        <f t="shared" si="42"/>
        <v/>
      </c>
      <c r="AE45" s="1" t="str">
        <f t="shared" si="43"/>
        <v/>
      </c>
      <c r="AF45" s="1" t="str">
        <f t="shared" si="44"/>
        <v/>
      </c>
      <c r="AG45" s="1" t="str">
        <f t="shared" si="45"/>
        <v/>
      </c>
      <c r="AH45" s="1" t="str">
        <f t="shared" si="46"/>
        <v/>
      </c>
      <c r="AI45" s="1" t="str">
        <f t="shared" si="47"/>
        <v/>
      </c>
      <c r="AJ45" s="1" t="str">
        <f t="shared" si="16"/>
        <v/>
      </c>
      <c r="AK45" s="1" t="str">
        <f t="shared" si="17"/>
        <v/>
      </c>
      <c r="AL45" s="1" t="str">
        <f t="shared" si="18"/>
        <v/>
      </c>
      <c r="AM45" s="1" t="str">
        <f t="shared" si="19"/>
        <v/>
      </c>
      <c r="AN45" s="1" t="str">
        <f t="shared" si="20"/>
        <v/>
      </c>
      <c r="AO45" s="1" t="str">
        <f t="shared" si="21"/>
        <v/>
      </c>
      <c r="AP45" s="1" t="str">
        <f t="shared" si="22"/>
        <v/>
      </c>
      <c r="AQ45" s="1" t="str">
        <f t="shared" si="23"/>
        <v/>
      </c>
      <c r="AR45" s="1" t="str">
        <f t="shared" si="24"/>
        <v/>
      </c>
      <c r="AS45" s="1" t="str">
        <f t="shared" si="25"/>
        <v/>
      </c>
      <c r="AT45" s="1" t="str">
        <f t="shared" si="26"/>
        <v/>
      </c>
      <c r="AU45" s="1" t="str">
        <f t="shared" si="27"/>
        <v/>
      </c>
      <c r="AV45" s="1" t="str">
        <f t="shared" si="28"/>
        <v/>
      </c>
      <c r="AW45" s="1" t="str">
        <f t="shared" si="29"/>
        <v/>
      </c>
      <c r="AX45" s="1" t="str">
        <f t="shared" si="30"/>
        <v/>
      </c>
      <c r="AY45" s="1" t="str">
        <f t="shared" si="31"/>
        <v/>
      </c>
      <c r="AZ45" s="1" t="str">
        <f t="shared" si="32"/>
        <v/>
      </c>
      <c r="BA45" s="1" t="str">
        <f t="shared" si="33"/>
        <v/>
      </c>
    </row>
    <row r="50" spans="11:11" ht="20.100000000000001" customHeight="1">
      <c r="K50" s="33"/>
    </row>
  </sheetData>
  <sheetProtection algorithmName="SHA-512" hashValue="LeODqiIBDorE8G2TP9aRZggoOpVTGQbQX2ylMsBXVkkfTJVY7s1gqkIdZYRL3WXuyUA8XAr18vHzjr+ccPojyA==" saltValue="UF5FZmjAgjng4LZGfoKBdw==" spinCount="100000" sheet="1" objects="1" scenarios="1" formatCells="0"/>
  <mergeCells count="88">
    <mergeCell ref="N14:O14"/>
    <mergeCell ref="N15:O15"/>
    <mergeCell ref="N16:O16"/>
    <mergeCell ref="N7:O7"/>
    <mergeCell ref="N8:O8"/>
    <mergeCell ref="N9:O9"/>
    <mergeCell ref="N10:O10"/>
    <mergeCell ref="N13:O13"/>
    <mergeCell ref="A13:C13"/>
    <mergeCell ref="A14:C14"/>
    <mergeCell ref="A10:B10"/>
    <mergeCell ref="K18:K19"/>
    <mergeCell ref="L18:L19"/>
    <mergeCell ref="H18:H19"/>
    <mergeCell ref="F18:F19"/>
    <mergeCell ref="I18:I19"/>
    <mergeCell ref="A16:C16"/>
    <mergeCell ref="C18:C19"/>
    <mergeCell ref="D18:D19"/>
    <mergeCell ref="E18:E19"/>
    <mergeCell ref="B18:B19"/>
    <mergeCell ref="A18:A19"/>
    <mergeCell ref="A15:C15"/>
    <mergeCell ref="G18:G19"/>
    <mergeCell ref="M10:M14"/>
    <mergeCell ref="D10:E10"/>
    <mergeCell ref="D13:E13"/>
    <mergeCell ref="D14:E14"/>
    <mergeCell ref="M15:M16"/>
    <mergeCell ref="D15:E15"/>
    <mergeCell ref="D16:E16"/>
    <mergeCell ref="A1:T1"/>
    <mergeCell ref="A6:B6"/>
    <mergeCell ref="M4:M6"/>
    <mergeCell ref="N3:O3"/>
    <mergeCell ref="N4:O4"/>
    <mergeCell ref="N5:O5"/>
    <mergeCell ref="N6:O6"/>
    <mergeCell ref="A3:B3"/>
    <mergeCell ref="A5:B5"/>
    <mergeCell ref="C3:E3"/>
    <mergeCell ref="C5:E5"/>
    <mergeCell ref="L2:T2"/>
    <mergeCell ref="F2:K2"/>
    <mergeCell ref="A9:C9"/>
    <mergeCell ref="D9:E9"/>
    <mergeCell ref="C4:E4"/>
    <mergeCell ref="M7:M9"/>
    <mergeCell ref="C8:E8"/>
    <mergeCell ref="A4:B4"/>
    <mergeCell ref="A8:B8"/>
    <mergeCell ref="A7:B7"/>
    <mergeCell ref="C6:D6"/>
    <mergeCell ref="C7:E7"/>
    <mergeCell ref="N18:S19"/>
    <mergeCell ref="N28:S28"/>
    <mergeCell ref="O21:P21"/>
    <mergeCell ref="O22:P22"/>
    <mergeCell ref="O23:P23"/>
    <mergeCell ref="O24:P24"/>
    <mergeCell ref="R20:S20"/>
    <mergeCell ref="R21:S21"/>
    <mergeCell ref="R22:S22"/>
    <mergeCell ref="R23:S23"/>
    <mergeCell ref="R24:S24"/>
    <mergeCell ref="N30:S30"/>
    <mergeCell ref="N31:S31"/>
    <mergeCell ref="N32:S32"/>
    <mergeCell ref="N33:S33"/>
    <mergeCell ref="O20:P20"/>
    <mergeCell ref="R25:S26"/>
    <mergeCell ref="Q25:Q26"/>
    <mergeCell ref="J18:J19"/>
    <mergeCell ref="P15:Q15"/>
    <mergeCell ref="P16:Q16"/>
    <mergeCell ref="N44:S44"/>
    <mergeCell ref="N45:S45"/>
    <mergeCell ref="N39:S39"/>
    <mergeCell ref="N40:S40"/>
    <mergeCell ref="N41:S41"/>
    <mergeCell ref="N42:S42"/>
    <mergeCell ref="N43:S43"/>
    <mergeCell ref="N34:S34"/>
    <mergeCell ref="N35:S35"/>
    <mergeCell ref="N36:S36"/>
    <mergeCell ref="N37:S37"/>
    <mergeCell ref="N38:S38"/>
    <mergeCell ref="N29:S29"/>
  </mergeCells>
  <phoneticPr fontId="2"/>
  <conditionalFormatting sqref="G20:G45">
    <cfRule type="containsText" dxfId="20" priority="23" operator="containsText" text="Error">
      <formula>NOT(ISERROR(SEARCH("Error",G20)))</formula>
    </cfRule>
  </conditionalFormatting>
  <conditionalFormatting sqref="K21:K45">
    <cfRule type="cellIs" dxfId="19" priority="1" operator="equal">
      <formula>"団体５・６年生女子B"</formula>
    </cfRule>
    <cfRule type="cellIs" dxfId="18" priority="2" operator="equal">
      <formula>"団体５・６年生女子A"</formula>
    </cfRule>
    <cfRule type="cellIs" dxfId="17" priority="3" operator="equal">
      <formula>"団体５・６年生男子B"</formula>
    </cfRule>
    <cfRule type="cellIs" dxfId="16" priority="4" operator="equal">
      <formula>"団体５・６年生男子A"</formula>
    </cfRule>
    <cfRule type="cellIs" dxfId="15" priority="5" operator="equal">
      <formula>"団体３・４年生B"</formula>
    </cfRule>
    <cfRule type="cellIs" dxfId="14" priority="6" operator="equal">
      <formula>"団体３・４年生A"</formula>
    </cfRule>
    <cfRule type="cellIs" dxfId="13" priority="7" operator="equal">
      <formula>"団体１・２年生B"</formula>
    </cfRule>
    <cfRule type="cellIs" dxfId="12" priority="10" operator="equal">
      <formula>"団体１・２年生A"</formula>
    </cfRule>
  </conditionalFormatting>
  <conditionalFormatting sqref="L21:L45">
    <cfRule type="cellIs" dxfId="11" priority="11" operator="equal">
      <formula>"団体５・６年生女子B"</formula>
    </cfRule>
    <cfRule type="cellIs" dxfId="10" priority="12" operator="equal">
      <formula>"団体５・６年生女子A"</formula>
    </cfRule>
    <cfRule type="cellIs" dxfId="9" priority="13" operator="equal">
      <formula>"団体３・４年生女子B"</formula>
    </cfRule>
    <cfRule type="cellIs" dxfId="8" priority="14" operator="equal">
      <formula>"団体３・４年生女子A"</formula>
    </cfRule>
    <cfRule type="cellIs" dxfId="7" priority="15" operator="equal">
      <formula>"団体１・２年生女子B"</formula>
    </cfRule>
    <cfRule type="cellIs" dxfId="6" priority="16" operator="equal">
      <formula>"団体１・２年生女子A"</formula>
    </cfRule>
    <cfRule type="cellIs" dxfId="5" priority="17" operator="equal">
      <formula>"団体５・６年生男子B"</formula>
    </cfRule>
    <cfRule type="cellIs" dxfId="4" priority="18" operator="equal">
      <formula>"団体５・６年生男子A"</formula>
    </cfRule>
    <cfRule type="cellIs" dxfId="3" priority="19" operator="equal">
      <formula>"団体３・４年生男子B"</formula>
    </cfRule>
    <cfRule type="cellIs" dxfId="2" priority="20" operator="equal">
      <formula>"団体３・４年生男子A"</formula>
    </cfRule>
    <cfRule type="cellIs" dxfId="1" priority="21" operator="equal">
      <formula>"団体１・２年生男子B"</formula>
    </cfRule>
    <cfRule type="cellIs" dxfId="0" priority="22" operator="equal">
      <formula>"団体１・２年生男子A"</formula>
    </cfRule>
  </conditionalFormatting>
  <dataValidations xWindow="371" yWindow="438" count="13">
    <dataValidation type="list" allowBlank="1" showInputMessage="1" showErrorMessage="1" sqref="D19:E19 G19:J19" xr:uid="{3321A8AB-765E-4627-A862-43CAEA23CD9D}">
      <formula1>#REF!</formula1>
    </dataValidation>
    <dataValidation type="list" allowBlank="1" showInputMessage="1" showErrorMessage="1" sqref="E6" xr:uid="{9563AF74-3AFD-4E7D-BBCE-CFC80FDD1299}">
      <formula1>"▼大会の出欠を選択▼,出席,欠席"</formula1>
    </dataValidation>
    <dataValidation allowBlank="1" showInputMessage="1" showErrorMessage="1" promptTitle="------------注意事項（必読）------------" prompt="責任者は、本大会において団体を代表する方（道場長や学校教諭など）の名前を記入してください。_x000a__x000a_責任者は、大会出席の場合、役員・審判・補助員から1つ選び、大会運営にご協力ください。但し、県連登録学校の教諭はコーチを務めることができます。_x000a__x000a_責任者が欠席の場合、必ず代理の役員・審判・補助員を出してください。" sqref="C6:D6" xr:uid="{985E6898-F9A3-46CC-A7DE-A2E74A3F1C11}"/>
    <dataValidation type="list" allowBlank="1" showInputMessage="1" showErrorMessage="1" sqref="H20:H45" xr:uid="{7BF0F8D6-3EE9-43B5-8849-9FF17AA2E356}">
      <formula1>"　,男子,女子"</formula1>
    </dataValidation>
    <dataValidation type="list" allowBlank="1" showInputMessage="1" showErrorMessage="1" sqref="K20:K45" xr:uid="{62EA6C4D-F657-4E60-80E0-03D24F1ACB64}">
      <formula1>"　,個人１・２年生男子,個人１・２年生女子,個人３・４年生男子,個人３・４年生女子,個人５・６年生男子,個人５・６年生女子,団体１・２年生A,団体１・２年生B,団体３・４年生A,団体３・４年生B,団体５・６年生男子A,団体５・６年生男子B,団体５・６年生女子A,団体５・６年生女子B"</formula1>
    </dataValidation>
    <dataValidation type="list" allowBlank="1" showInputMessage="1" showErrorMessage="1" sqref="L20:L45" xr:uid="{1116B7B2-1E4C-4335-AB12-6BB6422DC3BA}">
      <formula1>"　,個人１・２年生男子,個人１・２年生女子,個人３・４年生男子,個人３・４年生女子,個人５・６年生男子,個人５・６年生女子,団体１・２年生男子A,団体１・２年生男子B,団体１・２年生女子A,団体１・２年生女子B,団体３・４年生男子A,団体３・４年生男子B,団体３・４年生女子A,団体３・４年生女子B,団体５・６年生男子A,団体５・６年生男子B,団体５・６年生女子A,団体５・６年生女子B"</formula1>
    </dataValidation>
    <dataValidation type="textLength" operator="lessThanOrEqual" allowBlank="1" showInputMessage="1" showErrorMessage="1" sqref="B20:B44" xr:uid="{779A2FAB-3B6E-468C-A366-37A3C5BF7E2B}">
      <formula1>8</formula1>
    </dataValidation>
    <dataValidation type="list" allowBlank="1" showInputMessage="1" showErrorMessage="1" sqref="R7:R9" xr:uid="{A45FABBC-8214-4472-95D2-6274A37E1ADA}">
      <formula1>"▼選択▼,全国,地区,県,県（補）"</formula1>
    </dataValidation>
    <dataValidation type="list" allowBlank="1" showInputMessage="1" showErrorMessage="1" sqref="Q7:Q9" xr:uid="{0CE4D2BA-F674-44AE-9C90-02A1C0D351EF}">
      <formula1>"▼選択▼,全国,地区,県Ａ,県Ｂ"</formula1>
    </dataValidation>
    <dataValidation type="list" allowBlank="1" showInputMessage="1" showErrorMessage="1" sqref="S10:S14" xr:uid="{64024119-126C-4030-8384-33C7FEC2AC79}">
      <formula1>"▼選択▼,無,有【ＰＣ】,有【得点】,有【記録】,有【呼出】,有【招集】,有【誘導】"</formula1>
    </dataValidation>
    <dataValidation type="list" allowBlank="1" showInputMessage="1" showErrorMessage="1" sqref="P4:P6" xr:uid="{4F4391E1-DB66-4AB5-AAFF-4990F6407918}">
      <formula1>"▼選択▼,県連三役,県連部会員,開催地役員,大会運営補助員（道場長）"</formula1>
    </dataValidation>
    <dataValidation type="whole" allowBlank="1" showInputMessage="1" showErrorMessage="1" sqref="J20:J45" xr:uid="{76782EFB-5B28-4A7C-84E4-7C1A59500A5D}">
      <formula1>0</formula1>
      <formula2>9999999</formula2>
    </dataValidation>
    <dataValidation type="whole" allowBlank="1" showInputMessage="1" showErrorMessage="1" sqref="I20:I45" xr:uid="{45406754-2FE7-4B4B-ADDD-474048111263}">
      <formula1>1</formula1>
      <formula2>99999</formula2>
    </dataValidation>
  </dataValidations>
  <printOptions horizontalCentered="1"/>
  <pageMargins left="0.25" right="0.25" top="0.75" bottom="0.75" header="0.3" footer="0.3"/>
  <pageSetup paperSize="9" scale="53"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7EFE0-9B09-43F8-8C2C-702BC4D3D041}">
  <sheetPr>
    <tabColor rgb="FFFFFF00"/>
  </sheetPr>
  <dimension ref="A1:I108"/>
  <sheetViews>
    <sheetView showZeros="0" view="pageBreakPreview" topLeftCell="A64" zoomScaleNormal="100" zoomScaleSheetLayoutView="100" workbookViewId="0">
      <selection activeCell="B1" sqref="B1"/>
    </sheetView>
  </sheetViews>
  <sheetFormatPr defaultRowHeight="18.75" customHeight="1"/>
  <cols>
    <col min="1" max="1" width="5.5" style="27" bestFit="1" customWidth="1"/>
    <col min="2" max="2" width="17.5" style="27" bestFit="1" customWidth="1"/>
    <col min="3" max="4" width="20" style="27" customWidth="1"/>
    <col min="5" max="5" width="3.75" style="25" customWidth="1"/>
    <col min="6" max="6" width="5.5" style="27" bestFit="1" customWidth="1"/>
    <col min="7" max="7" width="17.5" style="25" bestFit="1" customWidth="1"/>
    <col min="8" max="9" width="20" style="25" customWidth="1"/>
    <col min="10" max="10" width="3.75" style="25" customWidth="1"/>
    <col min="11" max="16384" width="9" style="25"/>
  </cols>
  <sheetData>
    <row r="1" spans="1:9" ht="18.75" customHeight="1">
      <c r="A1" s="6" t="s">
        <v>70</v>
      </c>
      <c r="B1" s="28"/>
      <c r="C1" s="28"/>
      <c r="D1" s="28"/>
      <c r="E1" s="28"/>
      <c r="F1" s="28"/>
      <c r="G1" s="28"/>
      <c r="H1" s="28"/>
      <c r="I1" s="28"/>
    </row>
    <row r="2" spans="1:9" ht="18.75" customHeight="1">
      <c r="A2" s="251" t="s">
        <v>78</v>
      </c>
      <c r="B2" s="251"/>
      <c r="C2" s="251"/>
      <c r="D2" s="251"/>
      <c r="F2" s="252" t="s">
        <v>79</v>
      </c>
      <c r="G2" s="252"/>
      <c r="H2" s="252"/>
      <c r="I2" s="252"/>
    </row>
    <row r="3" spans="1:9" ht="18.75" customHeight="1">
      <c r="A3" s="36" t="s">
        <v>35</v>
      </c>
      <c r="B3" s="36" t="s">
        <v>36</v>
      </c>
      <c r="C3" s="36" t="s">
        <v>28</v>
      </c>
      <c r="D3" s="36" t="s">
        <v>37</v>
      </c>
      <c r="F3" s="35" t="s">
        <v>35</v>
      </c>
      <c r="G3" s="35" t="s">
        <v>36</v>
      </c>
      <c r="H3" s="35" t="s">
        <v>28</v>
      </c>
      <c r="I3" s="35" t="s">
        <v>37</v>
      </c>
    </row>
    <row r="4" spans="1:9" ht="18.75" customHeight="1">
      <c r="A4" s="26">
        <v>1</v>
      </c>
      <c r="B4" s="26" t="str">
        <f>IFERROR(INDEX(申込書!$B$21:$B$45,MATCH(SMALL(申込書!$V$21:$V$45,ROW(J1)),申込書!$V$21:$V$45,0)),"")</f>
        <v/>
      </c>
      <c r="C4" s="26" t="str">
        <f>IFERROR(INDEX(申込書!$C$21:$C$45,MATCH(SMALL(申込書!$V$21:$V$45,ROW(J1)),申込書!$V$21:$V$45,0)),"")</f>
        <v/>
      </c>
      <c r="D4" s="26" t="str">
        <f>IFERROR(INDEX(申込書!$D$21:$D$45,MATCH(SMALL(申込書!$V$21:$V$45,ROW(J1)),申込書!$V$21:$V$45,0)),"")</f>
        <v/>
      </c>
      <c r="F4" s="26">
        <v>1</v>
      </c>
      <c r="G4" s="26" t="str">
        <f>IFERROR(INDEX(申込書!$B$21:$B$45,MATCH(SMALL(申込書!$Y$21:$Y$45,ROW(J1)),申込書!$Y$21:$Y$45,0)),"")</f>
        <v/>
      </c>
      <c r="H4" s="26" t="str">
        <f>IFERROR(INDEX(申込書!$C$21:$C$45,MATCH(SMALL(申込書!$Y$21:$Y$45,ROW(J1)),申込書!$Y$21:$Y$45,0)),"")</f>
        <v/>
      </c>
      <c r="I4" s="26" t="str">
        <f>IFERROR(INDEX(申込書!$D$21:$D$45,MATCH(SMALL(申込書!$Y$21:$Y$45,ROW(J1)),申込書!$Y$21:$Y$45,0)),"")</f>
        <v/>
      </c>
    </row>
    <row r="5" spans="1:9" ht="18.75" customHeight="1">
      <c r="A5" s="26">
        <v>2</v>
      </c>
      <c r="B5" s="26" t="str">
        <f>IFERROR(INDEX(申込書!$B$21:$B$45,MATCH(SMALL(申込書!$V$21:$V$45,ROW(J2)),申込書!$V$21:$V$45,0)),"")</f>
        <v/>
      </c>
      <c r="C5" s="26" t="str">
        <f>IFERROR(INDEX(申込書!$C$21:$C$45,MATCH(SMALL(申込書!$V$21:$V$45,ROW(J2)),申込書!$V$21:$V$45,0)),"")</f>
        <v/>
      </c>
      <c r="D5" s="26" t="str">
        <f>IFERROR(INDEX(申込書!$D$21:$D$45,MATCH(SMALL(申込書!$V$21:$V$45,ROW(J2)),申込書!$V$21:$V$45,0)),"")</f>
        <v/>
      </c>
      <c r="F5" s="26">
        <v>2</v>
      </c>
      <c r="G5" s="26" t="str">
        <f>IFERROR(INDEX(申込書!$B$21:$B$45,MATCH(SMALL(申込書!$Y$21:$Y$45,ROW(J2)),申込書!$Y$21:$Y$45,0)),"")</f>
        <v/>
      </c>
      <c r="H5" s="26" t="str">
        <f>IFERROR(INDEX(申込書!$C$21:$C$45,MATCH(SMALL(申込書!$Y$21:$Y$45,ROW(J2)),申込書!$Y$21:$Y$45,0)),"")</f>
        <v/>
      </c>
      <c r="I5" s="26" t="str">
        <f>IFERROR(INDEX(申込書!$D$21:$D$45,MATCH(SMALL(申込書!$Y$21:$Y$45,ROW(J2)),申込書!$Y$21:$Y$45,0)),"")</f>
        <v/>
      </c>
    </row>
    <row r="6" spans="1:9" ht="18.75" customHeight="1">
      <c r="A6" s="26">
        <v>3</v>
      </c>
      <c r="B6" s="26" t="str">
        <f>IFERROR(INDEX(申込書!$B$21:$B$45,MATCH(SMALL(申込書!$V$21:$V$45,ROW(J3)),申込書!$V$21:$V$45,0)),"")</f>
        <v/>
      </c>
      <c r="C6" s="26" t="str">
        <f>IFERROR(INDEX(申込書!$C$21:$C$45,MATCH(SMALL(申込書!$V$21:$V$45,ROW(J3)),申込書!$V$21:$V$45,0)),"")</f>
        <v/>
      </c>
      <c r="D6" s="26" t="str">
        <f>IFERROR(INDEX(申込書!$D$21:$D$45,MATCH(SMALL(申込書!$V$21:$V$45,ROW(J3)),申込書!$V$21:$V$45,0)),"")</f>
        <v/>
      </c>
      <c r="F6" s="26">
        <v>3</v>
      </c>
      <c r="G6" s="26" t="str">
        <f>IFERROR(INDEX(申込書!$B$21:$B$45,MATCH(SMALL(申込書!$Y$21:$Y$45,ROW(J3)),申込書!$Y$21:$Y$45,0)),"")</f>
        <v/>
      </c>
      <c r="H6" s="26" t="str">
        <f>IFERROR(INDEX(申込書!$C$21:$C$45,MATCH(SMALL(申込書!$Y$21:$Y$45,ROW(J3)),申込書!$Y$21:$Y$45,0)),"")</f>
        <v/>
      </c>
      <c r="I6" s="26" t="str">
        <f>IFERROR(INDEX(申込書!$D$21:$D$45,MATCH(SMALL(申込書!$Y$21:$Y$45,ROW(J3)),申込書!$Y$21:$Y$45,0)),"")</f>
        <v/>
      </c>
    </row>
    <row r="7" spans="1:9" ht="18.75" customHeight="1">
      <c r="A7" s="26">
        <v>4</v>
      </c>
      <c r="B7" s="26" t="str">
        <f>IFERROR(INDEX(申込書!$B$21:$B$45,MATCH(SMALL(申込書!$V$21:$V$45,ROW(J4)),申込書!$V$21:$V$45,0)),"")</f>
        <v/>
      </c>
      <c r="C7" s="26" t="str">
        <f>IFERROR(INDEX(申込書!$C$21:$C$45,MATCH(SMALL(申込書!$V$21:$V$45,ROW(J4)),申込書!$V$21:$V$45,0)),"")</f>
        <v/>
      </c>
      <c r="D7" s="26" t="str">
        <f>IFERROR(INDEX(申込書!$D$21:$D$45,MATCH(SMALL(申込書!$V$21:$V$45,ROW(J4)),申込書!$V$21:$V$45,0)),"")</f>
        <v/>
      </c>
      <c r="F7" s="26">
        <v>4</v>
      </c>
      <c r="G7" s="26" t="str">
        <f>IFERROR(INDEX(申込書!$B$21:$B$45,MATCH(SMALL(申込書!$Y$21:$Y$45,ROW(J4)),申込書!$Y$21:$Y$45,0)),"")</f>
        <v/>
      </c>
      <c r="H7" s="26" t="str">
        <f>IFERROR(INDEX(申込書!$C$21:$C$45,MATCH(SMALL(申込書!$Y$21:$Y$45,ROW(J4)),申込書!$Y$21:$Y$45,0)),"")</f>
        <v/>
      </c>
      <c r="I7" s="26" t="str">
        <f>IFERROR(INDEX(申込書!$D$21:$D$45,MATCH(SMALL(申込書!$Y$21:$Y$45,ROW(J4)),申込書!$Y$21:$Y$45,0)),"")</f>
        <v/>
      </c>
    </row>
    <row r="8" spans="1:9" ht="18.75" customHeight="1">
      <c r="A8" s="26">
        <v>5</v>
      </c>
      <c r="B8" s="26" t="str">
        <f>IFERROR(INDEX(申込書!$B$21:$B$45,MATCH(SMALL(申込書!$V$21:$V$45,ROW(J5)),申込書!$V$21:$V$45,0)),"")</f>
        <v/>
      </c>
      <c r="C8" s="26" t="str">
        <f>IFERROR(INDEX(申込書!$C$21:$C$45,MATCH(SMALL(申込書!$V$21:$V$45,ROW(J5)),申込書!$V$21:$V$45,0)),"")</f>
        <v/>
      </c>
      <c r="D8" s="26" t="str">
        <f>IFERROR(INDEX(申込書!$D$21:$D$45,MATCH(SMALL(申込書!$V$21:$V$45,ROW(J5)),申込書!$V$21:$V$45,0)),"")</f>
        <v/>
      </c>
      <c r="F8" s="26">
        <v>5</v>
      </c>
      <c r="G8" s="26" t="str">
        <f>IFERROR(INDEX(申込書!$B$21:$B$45,MATCH(SMALL(申込書!$Y$21:$Y$45,ROW(J5)),申込書!$Y$21:$Y$45,0)),"")</f>
        <v/>
      </c>
      <c r="H8" s="26" t="str">
        <f>IFERROR(INDEX(申込書!$C$21:$C$45,MATCH(SMALL(申込書!$Y$21:$Y$45,ROW(J5)),申込書!$Y$21:$Y$45,0)),"")</f>
        <v/>
      </c>
      <c r="I8" s="26" t="str">
        <f>IFERROR(INDEX(申込書!$D$21:$D$45,MATCH(SMALL(申込書!$Y$21:$Y$45,ROW(J5)),申込書!$Y$21:$Y$45,0)),"")</f>
        <v/>
      </c>
    </row>
    <row r="10" spans="1:9" ht="18.75" customHeight="1">
      <c r="A10" s="251" t="s">
        <v>80</v>
      </c>
      <c r="B10" s="251"/>
      <c r="C10" s="251"/>
      <c r="D10" s="251"/>
      <c r="F10" s="252" t="s">
        <v>82</v>
      </c>
      <c r="G10" s="252"/>
      <c r="H10" s="252"/>
      <c r="I10" s="252"/>
    </row>
    <row r="11" spans="1:9" ht="18.75" customHeight="1">
      <c r="A11" s="36" t="s">
        <v>35</v>
      </c>
      <c r="B11" s="36" t="s">
        <v>36</v>
      </c>
      <c r="C11" s="36" t="s">
        <v>28</v>
      </c>
      <c r="D11" s="36" t="s">
        <v>37</v>
      </c>
      <c r="F11" s="35" t="s">
        <v>35</v>
      </c>
      <c r="G11" s="35" t="s">
        <v>36</v>
      </c>
      <c r="H11" s="35" t="s">
        <v>28</v>
      </c>
      <c r="I11" s="35" t="s">
        <v>37</v>
      </c>
    </row>
    <row r="12" spans="1:9" ht="18.75" customHeight="1">
      <c r="A12" s="26">
        <v>1</v>
      </c>
      <c r="B12" s="26" t="str">
        <f>IFERROR(INDEX(申込書!$B$21:$B$45,MATCH(SMALL(申込書!$W$21:$W$45,ROW(J1)),申込書!$W$21:$W$45,0)),"")</f>
        <v/>
      </c>
      <c r="C12" s="26" t="str">
        <f>IFERROR(INDEX(申込書!$C$21:$C$45,MATCH(SMALL(申込書!$W$21:$W$45,ROW(J1)),申込書!$W$21:$W$45,0)),"")</f>
        <v/>
      </c>
      <c r="D12" s="26" t="str">
        <f>IFERROR(INDEX(申込書!$D$21:$D$45,MATCH(SMALL(申込書!$W$21:$W$45,ROW(J1)),申込書!$W$21:$W$45,0)),"")</f>
        <v/>
      </c>
      <c r="F12" s="26">
        <v>1</v>
      </c>
      <c r="G12" s="26" t="str">
        <f>IFERROR(INDEX(申込書!$B$21:$B$45,MATCH(SMALL(申込書!$Z$21:$Z$45,ROW(J1)),申込書!$Z$21:$Z$45,0)),"")</f>
        <v/>
      </c>
      <c r="H12" s="26" t="str">
        <f>IFERROR(INDEX(申込書!$C$21:$C$45,MATCH(SMALL(申込書!$Z$21:$Z$45,ROW(J1)),申込書!$Z$21:$Z$45,0)),"")</f>
        <v/>
      </c>
      <c r="I12" s="26" t="str">
        <f>IFERROR(INDEX(申込書!$D$21:$D$45,MATCH(SMALL(申込書!$Z$21:$Z$45,ROW(J1)),申込書!$Z$21:$Z$45,0)),"")</f>
        <v/>
      </c>
    </row>
    <row r="13" spans="1:9" ht="18.75" customHeight="1">
      <c r="A13" s="26">
        <v>2</v>
      </c>
      <c r="B13" s="26" t="str">
        <f>IFERROR(INDEX(申込書!$B$21:$B$45,MATCH(SMALL(申込書!$W$21:$W$45,ROW(J2)),申込書!$W$21:$W$45,0)),"")</f>
        <v/>
      </c>
      <c r="C13" s="26" t="str">
        <f>IFERROR(INDEX(申込書!$C$21:$C$45,MATCH(SMALL(申込書!$W$21:$W$45,ROW(J2)),申込書!$W$21:$W$45,0)),"")</f>
        <v/>
      </c>
      <c r="D13" s="26" t="str">
        <f>IFERROR(INDEX(申込書!$D$21:$D$45,MATCH(SMALL(申込書!$W$21:$W$45,ROW(J2)),申込書!$W$21:$W$45,0)),"")</f>
        <v/>
      </c>
      <c r="F13" s="26">
        <v>2</v>
      </c>
      <c r="G13" s="26" t="str">
        <f>IFERROR(INDEX(申込書!$B$21:$B$45,MATCH(SMALL(申込書!$Z$21:$Z$45,ROW(J2)),申込書!$Z$21:$Z$45,0)),"")</f>
        <v/>
      </c>
      <c r="H13" s="26" t="str">
        <f>IFERROR(INDEX(申込書!$C$21:$C$45,MATCH(SMALL(申込書!$Z$21:$Z$45,ROW(J2)),申込書!$Z$21:$Z$45,0)),"")</f>
        <v/>
      </c>
      <c r="I13" s="26" t="str">
        <f>IFERROR(INDEX(申込書!$D$21:$D$45,MATCH(SMALL(申込書!$Z$21:$Z$45,ROW(J2)),申込書!$Z$21:$Z$45,0)),"")</f>
        <v/>
      </c>
    </row>
    <row r="14" spans="1:9" ht="18.75" customHeight="1">
      <c r="A14" s="26">
        <v>3</v>
      </c>
      <c r="B14" s="26" t="str">
        <f>IFERROR(INDEX(申込書!$B$21:$B$45,MATCH(SMALL(申込書!$W$21:$W$45,ROW(J3)),申込書!$W$21:$W$45,0)),"")</f>
        <v/>
      </c>
      <c r="C14" s="26" t="str">
        <f>IFERROR(INDEX(申込書!$C$21:$C$45,MATCH(SMALL(申込書!$W$21:$W$45,ROW(J3)),申込書!$W$21:$W$45,0)),"")</f>
        <v/>
      </c>
      <c r="D14" s="26" t="str">
        <f>IFERROR(INDEX(申込書!$D$21:$D$45,MATCH(SMALL(申込書!$W$21:$W$45,ROW(J3)),申込書!$W$21:$W$45,0)),"")</f>
        <v/>
      </c>
      <c r="F14" s="26">
        <v>3</v>
      </c>
      <c r="G14" s="26" t="str">
        <f>IFERROR(INDEX(申込書!$B$21:$B$45,MATCH(SMALL(申込書!$Z$21:$Z$45,ROW(J3)),申込書!$Z$21:$Z$45,0)),"")</f>
        <v/>
      </c>
      <c r="H14" s="26" t="str">
        <f>IFERROR(INDEX(申込書!$C$21:$C$45,MATCH(SMALL(申込書!$Z$21:$Z$45,ROW(J3)),申込書!$Z$21:$Z$45,0)),"")</f>
        <v/>
      </c>
      <c r="I14" s="26" t="str">
        <f>IFERROR(INDEX(申込書!$D$21:$D$45,MATCH(SMALL(申込書!$Z$21:$Z$45,ROW(J3)),申込書!$Z$21:$Z$45,0)),"")</f>
        <v/>
      </c>
    </row>
    <row r="15" spans="1:9" ht="18.75" customHeight="1">
      <c r="A15" s="26">
        <v>4</v>
      </c>
      <c r="B15" s="26" t="str">
        <f>IFERROR(INDEX(申込書!$B$21:$B$45,MATCH(SMALL(申込書!$W$21:$W$45,ROW(J4)),申込書!$W$21:$W$45,0)),"")</f>
        <v/>
      </c>
      <c r="C15" s="26" t="str">
        <f>IFERROR(INDEX(申込書!$C$21:$C$45,MATCH(SMALL(申込書!$W$21:$W$45,ROW(J4)),申込書!$W$21:$W$45,0)),"")</f>
        <v/>
      </c>
      <c r="D15" s="26" t="str">
        <f>IFERROR(INDEX(申込書!$D$21:$D$45,MATCH(SMALL(申込書!$W$21:$W$45,ROW(J4)),申込書!$W$21:$W$45,0)),"")</f>
        <v/>
      </c>
      <c r="F15" s="26">
        <v>4</v>
      </c>
      <c r="G15" s="26" t="str">
        <f>IFERROR(INDEX(申込書!$B$21:$B$45,MATCH(SMALL(申込書!$Z$21:$Z$45,ROW(J4)),申込書!$Z$21:$Z$45,0)),"")</f>
        <v/>
      </c>
      <c r="H15" s="26" t="str">
        <f>IFERROR(INDEX(申込書!$C$21:$C$45,MATCH(SMALL(申込書!$Z$21:$Z$45,ROW(J4)),申込書!$Z$21:$Z$45,0)),"")</f>
        <v/>
      </c>
      <c r="I15" s="26" t="str">
        <f>IFERROR(INDEX(申込書!$D$21:$D$45,MATCH(SMALL(申込書!$Z$21:$Z$45,ROW(J4)),申込書!$Z$21:$Z$45,0)),"")</f>
        <v/>
      </c>
    </row>
    <row r="16" spans="1:9" ht="18.75" customHeight="1">
      <c r="A16" s="26">
        <v>5</v>
      </c>
      <c r="B16" s="26" t="str">
        <f>IFERROR(INDEX(申込書!$B$21:$B$45,MATCH(SMALL(申込書!$W$21:$W$45,ROW(J5)),申込書!$W$21:$W$45,0)),"")</f>
        <v/>
      </c>
      <c r="C16" s="26" t="str">
        <f>IFERROR(INDEX(申込書!$C$21:$C$45,MATCH(SMALL(申込書!$W$21:$W$45,ROW(J5)),申込書!$W$21:$W$45,0)),"")</f>
        <v/>
      </c>
      <c r="D16" s="26" t="str">
        <f>IFERROR(INDEX(申込書!$D$21:$D$45,MATCH(SMALL(申込書!$W$21:$W$45,ROW(J5)),申込書!$W$21:$W$45,0)),"")</f>
        <v/>
      </c>
      <c r="F16" s="26">
        <v>5</v>
      </c>
      <c r="G16" s="26" t="str">
        <f>IFERROR(INDEX(申込書!$B$21:$B$45,MATCH(SMALL(申込書!$Z$21:$Z$45,ROW(J5)),申込書!$Z$21:$Z$45,0)),"")</f>
        <v/>
      </c>
      <c r="H16" s="26" t="str">
        <f>IFERROR(INDEX(申込書!$C$21:$C$45,MATCH(SMALL(申込書!$Z$21:$Z$45,ROW(J5)),申込書!$Z$21:$Z$45,0)),"")</f>
        <v/>
      </c>
      <c r="I16" s="26" t="str">
        <f>IFERROR(INDEX(申込書!$D$21:$D$45,MATCH(SMALL(申込書!$Z$21:$Z$45,ROW(J5)),申込書!$Z$21:$Z$45,0)),"")</f>
        <v/>
      </c>
    </row>
    <row r="18" spans="1:9" ht="18.75" customHeight="1">
      <c r="A18" s="251" t="s">
        <v>83</v>
      </c>
      <c r="B18" s="251"/>
      <c r="C18" s="251"/>
      <c r="D18" s="251"/>
      <c r="F18" s="252" t="s">
        <v>84</v>
      </c>
      <c r="G18" s="252"/>
      <c r="H18" s="252"/>
      <c r="I18" s="252"/>
    </row>
    <row r="19" spans="1:9" ht="18.75" customHeight="1">
      <c r="A19" s="36" t="s">
        <v>35</v>
      </c>
      <c r="B19" s="36" t="s">
        <v>36</v>
      </c>
      <c r="C19" s="36" t="s">
        <v>28</v>
      </c>
      <c r="D19" s="36" t="s">
        <v>37</v>
      </c>
      <c r="F19" s="35" t="s">
        <v>35</v>
      </c>
      <c r="G19" s="35" t="s">
        <v>36</v>
      </c>
      <c r="H19" s="35" t="s">
        <v>28</v>
      </c>
      <c r="I19" s="35" t="s">
        <v>37</v>
      </c>
    </row>
    <row r="20" spans="1:9" ht="18.75" customHeight="1">
      <c r="A20" s="26">
        <v>1</v>
      </c>
      <c r="B20" s="26" t="str">
        <f>IFERROR(INDEX(申込書!$B$21:$B$45,MATCH(SMALL(申込書!$X$21:$X$45,ROW(J1)),申込書!$X$21:$X$45,0)),"")</f>
        <v/>
      </c>
      <c r="C20" s="26" t="str">
        <f>IFERROR(INDEX(申込書!$C$21:$C$45,MATCH(SMALL(申込書!$X$21:$X$45,ROW(J1)),申込書!$X$21:$X$45,0)),"")</f>
        <v/>
      </c>
      <c r="D20" s="26" t="str">
        <f>IFERROR(INDEX(申込書!$D$21:$D$45,MATCH(SMALL(申込書!$X$21:$X$45,ROW(J1)),申込書!$X$21:$X$45,0)),"")</f>
        <v/>
      </c>
      <c r="F20" s="26">
        <v>1</v>
      </c>
      <c r="G20" s="26" t="str">
        <f>IFERROR(INDEX(申込書!$B$21:$B$45,MATCH(SMALL(申込書!$AA$21:$AA$45,ROW(J1)),申込書!$AA$21:$AA$45,0)),"")</f>
        <v/>
      </c>
      <c r="H20" s="26" t="str">
        <f>IFERROR(INDEX(申込書!$C$21:$C$45,MATCH(SMALL(申込書!$AA$21:$AA$45,ROW(J1)),申込書!$AA$21:$AA$45,0)),"")</f>
        <v/>
      </c>
      <c r="I20" s="26" t="str">
        <f>IFERROR(INDEX(申込書!$D$21:$D$45,MATCH(SMALL(申込書!$AA$21:$AA$45,ROW(J1)),申込書!$AA$21:$AA$45,0)),"")</f>
        <v/>
      </c>
    </row>
    <row r="21" spans="1:9" ht="18.75" customHeight="1">
      <c r="A21" s="26">
        <v>2</v>
      </c>
      <c r="B21" s="26" t="str">
        <f>IFERROR(INDEX(申込書!$B$21:$B$45,MATCH(SMALL(申込書!$X$21:$X$45,ROW(J2)),申込書!$X$21:$X$45,0)),"")</f>
        <v/>
      </c>
      <c r="C21" s="26" t="str">
        <f>IFERROR(INDEX(申込書!$C$21:$C$45,MATCH(SMALL(申込書!$X$21:$X$45,ROW(J2)),申込書!$X$21:$X$45,0)),"")</f>
        <v/>
      </c>
      <c r="D21" s="26" t="str">
        <f>IFERROR(INDEX(申込書!$D$21:$D$45,MATCH(SMALL(申込書!$X$21:$X$45,ROW(J2)),申込書!$X$21:$X$45,0)),"")</f>
        <v/>
      </c>
      <c r="F21" s="26">
        <v>2</v>
      </c>
      <c r="G21" s="26" t="str">
        <f>IFERROR(INDEX(申込書!$B$21:$B$45,MATCH(SMALL(申込書!$AA$21:$AA$45,ROW(J2)),申込書!$AA$21:$AA$45,0)),"")</f>
        <v/>
      </c>
      <c r="H21" s="26" t="str">
        <f>IFERROR(INDEX(申込書!$C$21:$C$45,MATCH(SMALL(申込書!$AA$21:$AA$45,ROW(J2)),申込書!$AA$21:$AA$45,0)),"")</f>
        <v/>
      </c>
      <c r="I21" s="26" t="str">
        <f>IFERROR(INDEX(申込書!$D$21:$D$45,MATCH(SMALL(申込書!$AA$21:$AA$45,ROW(J2)),申込書!$AA$21:$AA$45,0)),"")</f>
        <v/>
      </c>
    </row>
    <row r="22" spans="1:9" ht="18.75" customHeight="1">
      <c r="A22" s="26">
        <v>3</v>
      </c>
      <c r="B22" s="26" t="str">
        <f>IFERROR(INDEX(申込書!$B$21:$B$45,MATCH(SMALL(申込書!$X$21:$X$45,ROW(J3)),申込書!$X$21:$X$45,0)),"")</f>
        <v/>
      </c>
      <c r="C22" s="26" t="str">
        <f>IFERROR(INDEX(申込書!$C$21:$C$45,MATCH(SMALL(申込書!$X$21:$X$45,ROW(J3)),申込書!$X$21:$X$45,0)),"")</f>
        <v/>
      </c>
      <c r="D22" s="26" t="str">
        <f>IFERROR(INDEX(申込書!$D$21:$D$45,MATCH(SMALL(申込書!$X$21:$X$45,ROW(J3)),申込書!$X$21:$X$45,0)),"")</f>
        <v/>
      </c>
      <c r="F22" s="26">
        <v>3</v>
      </c>
      <c r="G22" s="26" t="str">
        <f>IFERROR(INDEX(申込書!$B$21:$B$45,MATCH(SMALL(申込書!$AA$21:$AA$45,ROW(J3)),申込書!$AA$21:$AA$45,0)),"")</f>
        <v/>
      </c>
      <c r="H22" s="26" t="str">
        <f>IFERROR(INDEX(申込書!$C$21:$C$45,MATCH(SMALL(申込書!$AA$21:$AA$45,ROW(J3)),申込書!$AA$21:$AA$45,0)),"")</f>
        <v/>
      </c>
      <c r="I22" s="26" t="str">
        <f>IFERROR(INDEX(申込書!$D$21:$D$45,MATCH(SMALL(申込書!$AA$21:$AA$45,ROW(J3)),申込書!$AA$21:$AA$45,0)),"")</f>
        <v/>
      </c>
    </row>
    <row r="23" spans="1:9" ht="18.75" customHeight="1">
      <c r="A23" s="26">
        <v>4</v>
      </c>
      <c r="B23" s="26" t="str">
        <f>IFERROR(INDEX(申込書!$B$21:$B$45,MATCH(SMALL(申込書!$X$21:$X$45,ROW(J4)),申込書!$X$21:$X$45,0)),"")</f>
        <v/>
      </c>
      <c r="C23" s="26" t="str">
        <f>IFERROR(INDEX(申込書!$C$21:$C$45,MATCH(SMALL(申込書!$X$21:$X$45,ROW(J4)),申込書!$X$21:$X$45,0)),"")</f>
        <v/>
      </c>
      <c r="D23" s="26" t="str">
        <f>IFERROR(INDEX(申込書!$D$21:$D$45,MATCH(SMALL(申込書!$X$21:$X$45,ROW(J4)),申込書!$X$21:$X$45,0)),"")</f>
        <v/>
      </c>
      <c r="F23" s="26">
        <v>4</v>
      </c>
      <c r="G23" s="26" t="str">
        <f>IFERROR(INDEX(申込書!$B$21:$B$45,MATCH(SMALL(申込書!$AA$21:$AA$45,ROW(J4)),申込書!$AA$21:$AA$45,0)),"")</f>
        <v/>
      </c>
      <c r="H23" s="26" t="str">
        <f>IFERROR(INDEX(申込書!$C$21:$C$45,MATCH(SMALL(申込書!$AA$21:$AA$45,ROW(J4)),申込書!$AA$21:$AA$45,0)),"")</f>
        <v/>
      </c>
      <c r="I23" s="26" t="str">
        <f>IFERROR(INDEX(申込書!$D$21:$D$45,MATCH(SMALL(申込書!$AA$21:$AA$45,ROW(J4)),申込書!$AA$21:$AA$45,0)),"")</f>
        <v/>
      </c>
    </row>
    <row r="24" spans="1:9" ht="18.75" customHeight="1">
      <c r="A24" s="26">
        <v>5</v>
      </c>
      <c r="B24" s="26" t="str">
        <f>IFERROR(INDEX(申込書!$B$21:$B$45,MATCH(SMALL(申込書!$X$21:$X$45,ROW(J5)),申込書!$X$21:$X$45,0)),"")</f>
        <v/>
      </c>
      <c r="C24" s="26" t="str">
        <f>IFERROR(INDEX(申込書!$C$21:$C$45,MATCH(SMALL(申込書!$X$21:$X$45,ROW(J5)),申込書!$X$21:$X$45,0)),"")</f>
        <v/>
      </c>
      <c r="D24" s="26" t="str">
        <f>IFERROR(INDEX(申込書!$D$21:$D$45,MATCH(SMALL(申込書!$X$21:$X$45,ROW(J5)),申込書!$X$21:$X$45,0)),"")</f>
        <v/>
      </c>
      <c r="F24" s="26">
        <v>5</v>
      </c>
      <c r="G24" s="26" t="str">
        <f>IFERROR(INDEX(申込書!$B$21:$B$45,MATCH(SMALL(申込書!$AA$21:$AA$45,ROW(J5)),申込書!$AA$21:$AA$45,0)),"")</f>
        <v/>
      </c>
      <c r="H24" s="26" t="str">
        <f>IFERROR(INDEX(申込書!$C$21:$C$45,MATCH(SMALL(申込書!$AA$21:$AA$45,ROW(J5)),申込書!$AA$21:$AA$45,0)),"")</f>
        <v/>
      </c>
      <c r="I24" s="26" t="str">
        <f>IFERROR(INDEX(申込書!$D$21:$D$45,MATCH(SMALL(申込書!$AA$21:$AA$45,ROW(J5)),申込書!$AA$21:$AA$45,0)),"")</f>
        <v/>
      </c>
    </row>
    <row r="26" spans="1:9" ht="18.75" customHeight="1">
      <c r="A26" s="253" t="s">
        <v>139</v>
      </c>
      <c r="B26" s="253"/>
      <c r="C26" s="253"/>
      <c r="D26" s="253"/>
      <c r="F26" s="253" t="s">
        <v>140</v>
      </c>
      <c r="G26" s="253"/>
      <c r="H26" s="253"/>
      <c r="I26" s="253"/>
    </row>
    <row r="27" spans="1:9" ht="18.75" customHeight="1">
      <c r="A27" s="67" t="s">
        <v>35</v>
      </c>
      <c r="B27" s="67" t="s">
        <v>36</v>
      </c>
      <c r="C27" s="67" t="s">
        <v>28</v>
      </c>
      <c r="D27" s="67" t="s">
        <v>37</v>
      </c>
      <c r="F27" s="67" t="s">
        <v>35</v>
      </c>
      <c r="G27" s="67" t="s">
        <v>36</v>
      </c>
      <c r="H27" s="67" t="s">
        <v>28</v>
      </c>
      <c r="I27" s="67" t="s">
        <v>37</v>
      </c>
    </row>
    <row r="28" spans="1:9" ht="18.75" customHeight="1">
      <c r="A28" s="26">
        <v>1</v>
      </c>
      <c r="B28" s="26" t="str">
        <f>IFERROR(INDEX(申込書!$B$21:$B$45,MATCH(SMALL(申込書!$AB$21:$AB$45,ROW(J1)),申込書!$AB$21:$AB$45,0)),"")</f>
        <v/>
      </c>
      <c r="C28" s="26" t="str">
        <f>IFERROR(INDEX(申込書!$C$21:$C$45,MATCH(SMALL(申込書!$AB$21:$AB$45,ROW(J1)),申込書!$AB$21:$AB$45,0)),"")</f>
        <v/>
      </c>
      <c r="D28" s="26" t="str">
        <f>IFERROR(INDEX(申込書!$D$21:$D$45,MATCH(SMALL(申込書!$AB$21:$AB$45,ROW(J1)),申込書!$AB$21:$AB$45,0)),"")</f>
        <v/>
      </c>
      <c r="F28" s="26">
        <v>1</v>
      </c>
      <c r="G28" s="26" t="str">
        <f>IFERROR(INDEX(申込書!$B$21:$B$45,MATCH(SMALL(申込書!$AC$21:$AC$45,ROW(J1)),申込書!$AC$21:$AC$45,0)),"")</f>
        <v/>
      </c>
      <c r="H28" s="26" t="str">
        <f>IFERROR(INDEX(申込書!$C$21:$C$45,MATCH(SMALL(申込書!$AC$21:$AC$45,ROW(J1)),申込書!$AC$21:$AC$45,0)),"")</f>
        <v/>
      </c>
      <c r="I28" s="26" t="str">
        <f>IFERROR(INDEX(申込書!$D$21:$D$45,MATCH(SMALL(申込書!$AC$21:$AC$45,ROW(J1)),申込書!$AC$21:$AC$45,0)),"")</f>
        <v/>
      </c>
    </row>
    <row r="29" spans="1:9" ht="18.75" customHeight="1">
      <c r="A29" s="26">
        <v>2</v>
      </c>
      <c r="B29" s="26" t="str">
        <f>IFERROR(INDEX(申込書!$B$21:$B$45,MATCH(SMALL(申込書!$AB$21:$AB$45,ROW(J2)),申込書!$AB$21:$AB$45,0)),"")</f>
        <v/>
      </c>
      <c r="C29" s="26" t="str">
        <f>IFERROR(INDEX(申込書!$C$21:$C$45,MATCH(SMALL(申込書!$AB$21:$AB$45,ROW(J2)),申込書!$AB$21:$AB$45,0)),"")</f>
        <v/>
      </c>
      <c r="D29" s="26" t="str">
        <f>IFERROR(INDEX(申込書!$D$21:$D$45,MATCH(SMALL(申込書!$AB$21:$AB$45,ROW(J2)),申込書!$AB$21:$AB$45,0)),"")</f>
        <v/>
      </c>
      <c r="F29" s="26">
        <v>2</v>
      </c>
      <c r="G29" s="26" t="str">
        <f>IFERROR(INDEX(申込書!$B$21:$B$45,MATCH(SMALL(申込書!$AC$21:$AC$45,ROW(J2)),申込書!$AC$21:$AC$45,0)),"")</f>
        <v/>
      </c>
      <c r="H29" s="26" t="str">
        <f>IFERROR(INDEX(申込書!$C$21:$C$45,MATCH(SMALL(申込書!$AC$21:$AC$45,ROW(J2)),申込書!$AC$21:$AC$45,0)),"")</f>
        <v/>
      </c>
      <c r="I29" s="26" t="str">
        <f>IFERROR(INDEX(申込書!$D$21:$D$45,MATCH(SMALL(申込書!$AC$21:$AC$45,ROW(J2)),申込書!$AC$21:$AC$45,0)),"")</f>
        <v/>
      </c>
    </row>
    <row r="30" spans="1:9" ht="18.75" customHeight="1">
      <c r="A30" s="26">
        <v>3</v>
      </c>
      <c r="B30" s="26" t="str">
        <f>IFERROR(INDEX(申込書!$B$21:$B$45,MATCH(SMALL(申込書!$AB$21:$AB$45,ROW(J3)),申込書!$AB$21:$AB$45,0)),"")</f>
        <v/>
      </c>
      <c r="C30" s="26" t="str">
        <f>IFERROR(INDEX(申込書!$C$21:$C$45,MATCH(SMALL(申込書!$AB$21:$AB$45,ROW(J3)),申込書!$AB$21:$AB$45,0)),"")</f>
        <v/>
      </c>
      <c r="D30" s="26" t="str">
        <f>IFERROR(INDEX(申込書!$D$21:$D$45,MATCH(SMALL(申込書!$AB$21:$AB$45,ROW(J3)),申込書!$AB$21:$AB$45,0)),"")</f>
        <v/>
      </c>
      <c r="F30" s="26">
        <v>3</v>
      </c>
      <c r="G30" s="26" t="str">
        <f>IFERROR(INDEX(申込書!$B$21:$B$45,MATCH(SMALL(申込書!$AC$21:$AC$45,ROW(J3)),申込書!$AC$21:$AC$45,0)),"")</f>
        <v/>
      </c>
      <c r="H30" s="26" t="str">
        <f>IFERROR(INDEX(申込書!$C$21:$C$45,MATCH(SMALL(申込書!$AC$21:$AC$45,ROW(J3)),申込書!$AC$21:$AC$45,0)),"")</f>
        <v/>
      </c>
      <c r="I30" s="26" t="str">
        <f>IFERROR(INDEX(申込書!$D$21:$D$45,MATCH(SMALL(申込書!$AC$21:$AC$45,ROW(J3)),申込書!$AC$21:$AC$45,0)),"")</f>
        <v/>
      </c>
    </row>
    <row r="32" spans="1:9" ht="18.75" customHeight="1">
      <c r="A32" s="253" t="s">
        <v>141</v>
      </c>
      <c r="B32" s="253"/>
      <c r="C32" s="253"/>
      <c r="D32" s="253"/>
      <c r="F32" s="253" t="s">
        <v>142</v>
      </c>
      <c r="G32" s="253"/>
      <c r="H32" s="253"/>
      <c r="I32" s="253"/>
    </row>
    <row r="33" spans="1:9" ht="18.75" customHeight="1">
      <c r="A33" s="67" t="s">
        <v>35</v>
      </c>
      <c r="B33" s="67" t="s">
        <v>36</v>
      </c>
      <c r="C33" s="67" t="s">
        <v>28</v>
      </c>
      <c r="D33" s="67" t="s">
        <v>37</v>
      </c>
      <c r="F33" s="67" t="s">
        <v>35</v>
      </c>
      <c r="G33" s="67" t="s">
        <v>36</v>
      </c>
      <c r="H33" s="67" t="s">
        <v>28</v>
      </c>
      <c r="I33" s="67" t="s">
        <v>37</v>
      </c>
    </row>
    <row r="34" spans="1:9" ht="18.75" customHeight="1">
      <c r="A34" s="26">
        <v>1</v>
      </c>
      <c r="B34" s="26" t="str">
        <f>IFERROR(INDEX(申込書!$B$21:$B$45,MATCH(SMALL(申込書!$AD$21:$AD$45,ROW(J1)),申込書!$AD$21:$AD$45,0)),"")</f>
        <v/>
      </c>
      <c r="C34" s="26" t="str">
        <f>IFERROR(INDEX(申込書!$C$21:$C$45,MATCH(SMALL(申込書!$AD$21:$AD$45,ROW(J1)),申込書!$AD$21:$AD$45,0)),"")</f>
        <v/>
      </c>
      <c r="D34" s="26" t="str">
        <f>IFERROR(INDEX(申込書!$D$21:$D$45,MATCH(SMALL(申込書!$AD$21:$AD$45,ROW(J1)),申込書!$AD$21:$AD$45,0)),"")</f>
        <v/>
      </c>
      <c r="F34" s="26">
        <v>1</v>
      </c>
      <c r="G34" s="26" t="str">
        <f>IFERROR(INDEX(申込書!$B$21:$B$45,MATCH(SMALL(申込書!$AE$21:$AE$45,ROW(J1)),申込書!$AE$21:$AE$45,0)),"")</f>
        <v/>
      </c>
      <c r="H34" s="26" t="str">
        <f>IFERROR(INDEX(申込書!$C$21:$C$45,MATCH(SMALL(申込書!$AE$21:$AE$45,ROW(J1)),申込書!$AE$21:$AE$45,0)),"")</f>
        <v/>
      </c>
      <c r="I34" s="26" t="str">
        <f>IFERROR(INDEX(申込書!$D$21:$D$45,MATCH(SMALL(申込書!$AE$21:$AE$45,ROW(J1)),申込書!$AE$21:$AE$45,0)),"")</f>
        <v/>
      </c>
    </row>
    <row r="35" spans="1:9" ht="18.75" customHeight="1">
      <c r="A35" s="26">
        <v>2</v>
      </c>
      <c r="B35" s="26" t="str">
        <f>IFERROR(INDEX(申込書!$B$21:$B$45,MATCH(SMALL(申込書!$AD$21:$AD$45,ROW(J2)),申込書!$AD$21:$AD$45,0)),"")</f>
        <v/>
      </c>
      <c r="C35" s="26" t="str">
        <f>IFERROR(INDEX(申込書!$C$21:$C$45,MATCH(SMALL(申込書!$AD$21:$AD$45,ROW(J2)),申込書!$AD$21:$AD$45,0)),"")</f>
        <v/>
      </c>
      <c r="D35" s="26" t="str">
        <f>IFERROR(INDEX(申込書!$D$21:$D$45,MATCH(SMALL(申込書!$AD$21:$AD$45,ROW(J2)),申込書!$AD$21:$AD$45,0)),"")</f>
        <v/>
      </c>
      <c r="F35" s="26">
        <v>2</v>
      </c>
      <c r="G35" s="26" t="str">
        <f>IFERROR(INDEX(申込書!$B$21:$B$45,MATCH(SMALL(申込書!$AE$21:$AE$45,ROW(J2)),申込書!$AE$21:$AE$45,0)),"")</f>
        <v/>
      </c>
      <c r="H35" s="26" t="str">
        <f>IFERROR(INDEX(申込書!$C$21:$C$45,MATCH(SMALL(申込書!$AE$21:$AE$45,ROW(J2)),申込書!$AE$21:$AE$45,0)),"")</f>
        <v/>
      </c>
      <c r="I35" s="26" t="str">
        <f>IFERROR(INDEX(申込書!$D$21:$D$45,MATCH(SMALL(申込書!$AE$21:$AE$45,ROW(J2)),申込書!$AE$21:$AE$45,0)),"")</f>
        <v/>
      </c>
    </row>
    <row r="36" spans="1:9" ht="18.75" customHeight="1">
      <c r="A36" s="26">
        <v>3</v>
      </c>
      <c r="B36" s="26" t="str">
        <f>IFERROR(INDEX(申込書!$B$21:$B$45,MATCH(SMALL(申込書!$AD$21:$AD$45,ROW(J3)),申込書!$AD$21:$AD$45,0)),"")</f>
        <v/>
      </c>
      <c r="C36" s="26" t="str">
        <f>IFERROR(INDEX(申込書!$C$21:$C$45,MATCH(SMALL(申込書!$AD$21:$AD$45,ROW(J3)),申込書!$AD$21:$AD$45,0)),"")</f>
        <v/>
      </c>
      <c r="D36" s="26" t="str">
        <f>IFERROR(INDEX(申込書!$D$21:$D$45,MATCH(SMALL(申込書!$AD$21:$AD$45,ROW(J3)),申込書!$AD$21:$AD$45,0)),"")</f>
        <v/>
      </c>
      <c r="F36" s="26">
        <v>3</v>
      </c>
      <c r="G36" s="26" t="str">
        <f>IFERROR(INDEX(申込書!$B$21:$B$45,MATCH(SMALL(申込書!$AE$21:$AE$45,ROW(J3)),申込書!$AE$21:$AE$45,0)),"")</f>
        <v/>
      </c>
      <c r="H36" s="26" t="str">
        <f>IFERROR(INDEX(申込書!$C$21:$C$45,MATCH(SMALL(申込書!$AE$21:$AE$45,ROW(J3)),申込書!$AE$21:$AE$45,0)),"")</f>
        <v/>
      </c>
      <c r="I36" s="26" t="str">
        <f>IFERROR(INDEX(申込書!$D$21:$D$45,MATCH(SMALL(申込書!$AE$21:$AE$45,ROW(J3)),申込書!$AE$21:$AE$45,0)),"")</f>
        <v/>
      </c>
    </row>
    <row r="38" spans="1:9" ht="18.75" customHeight="1">
      <c r="A38" s="251" t="s">
        <v>143</v>
      </c>
      <c r="B38" s="251"/>
      <c r="C38" s="251"/>
      <c r="D38" s="251"/>
      <c r="F38" s="252" t="s">
        <v>144</v>
      </c>
      <c r="G38" s="252"/>
      <c r="H38" s="252"/>
      <c r="I38" s="252"/>
    </row>
    <row r="39" spans="1:9" ht="18.75" customHeight="1">
      <c r="A39" s="36" t="s">
        <v>35</v>
      </c>
      <c r="B39" s="36" t="s">
        <v>36</v>
      </c>
      <c r="C39" s="36" t="s">
        <v>28</v>
      </c>
      <c r="D39" s="36" t="s">
        <v>37</v>
      </c>
      <c r="F39" s="35" t="s">
        <v>35</v>
      </c>
      <c r="G39" s="35" t="s">
        <v>36</v>
      </c>
      <c r="H39" s="35" t="s">
        <v>28</v>
      </c>
      <c r="I39" s="35" t="s">
        <v>37</v>
      </c>
    </row>
    <row r="40" spans="1:9" ht="18.75" customHeight="1">
      <c r="A40" s="26">
        <v>1</v>
      </c>
      <c r="B40" s="26" t="str">
        <f>IFERROR(INDEX(申込書!$B$21:$B$45,MATCH(SMALL(申込書!$AF$21:$AF$45,ROW(J1)),申込書!$AF$21:$AF$45,0)),"")</f>
        <v/>
      </c>
      <c r="C40" s="26" t="str">
        <f>IFERROR(INDEX(申込書!$C$21:$C$45,MATCH(SMALL(申込書!$AF$21:$AF$45,ROW(J1)),申込書!$AF$21:$AF$45,0)),"")</f>
        <v/>
      </c>
      <c r="D40" s="26" t="str">
        <f>IFERROR(INDEX(申込書!$D$21:$D$45,MATCH(SMALL(申込書!$AF$21:$AF$45,ROW(J1)),申込書!$AF$21:$AF$45,0)),"")</f>
        <v/>
      </c>
      <c r="F40" s="26">
        <v>1</v>
      </c>
      <c r="G40" s="26" t="str">
        <f>IFERROR(INDEX(申込書!$B$21:$B$45,MATCH(SMALL(申込書!$AH$21:$AH$45,ROW(J1)),申込書!$AH$21:$AH$45,0)),"")</f>
        <v/>
      </c>
      <c r="H40" s="26" t="str">
        <f>IFERROR(INDEX(申込書!$C$21:$C$45,MATCH(SMALL(申込書!$AH$21:$AH$45,ROW(J1)),申込書!$AH$21:$AH$45,0)),"")</f>
        <v/>
      </c>
      <c r="I40" s="26" t="str">
        <f>IFERROR(INDEX(申込書!$D$21:$D$45,MATCH(SMALL(申込書!$AH$21:$AH$45,ROW(J1)),申込書!$AH$21:$AH$45,0)),"")</f>
        <v/>
      </c>
    </row>
    <row r="41" spans="1:9" ht="18.75" customHeight="1">
      <c r="A41" s="26">
        <v>2</v>
      </c>
      <c r="B41" s="26" t="str">
        <f>IFERROR(INDEX(申込書!$B$21:$B$45,MATCH(SMALL(申込書!$AF$21:$AF$45,ROW(J2)),申込書!$AF$21:$AF$45,0)),"")</f>
        <v/>
      </c>
      <c r="C41" s="26" t="str">
        <f>IFERROR(INDEX(申込書!$C$21:$C$45,MATCH(SMALL(申込書!$AF$21:$AF$45,ROW(J2)),申込書!$AF$21:$AF$45,0)),"")</f>
        <v/>
      </c>
      <c r="D41" s="26" t="str">
        <f>IFERROR(INDEX(申込書!$D$21:$D$45,MATCH(SMALL(申込書!$AF$21:$AF$45,ROW(J2)),申込書!$AF$21:$AF$45,0)),"")</f>
        <v/>
      </c>
      <c r="F41" s="26">
        <v>2</v>
      </c>
      <c r="G41" s="26" t="str">
        <f>IFERROR(INDEX(申込書!$B$21:$B$45,MATCH(SMALL(申込書!$AH$21:$AH$45,ROW(J2)),申込書!$AH$21:$AH$45,0)),"")</f>
        <v/>
      </c>
      <c r="H41" s="26" t="str">
        <f>IFERROR(INDEX(申込書!$C$21:$C$45,MATCH(SMALL(申込書!$AH$21:$AH$45,ROW(J2)),申込書!$AH$21:$AH$45,0)),"")</f>
        <v/>
      </c>
      <c r="I41" s="26" t="str">
        <f>IFERROR(INDEX(申込書!$D$21:$D$45,MATCH(SMALL(申込書!$AH$21:$AH$45,ROW(J2)),申込書!$AH$21:$AH$45,0)),"")</f>
        <v/>
      </c>
    </row>
    <row r="42" spans="1:9" ht="18.75" customHeight="1">
      <c r="A42" s="26">
        <v>3</v>
      </c>
      <c r="B42" s="26" t="str">
        <f>IFERROR(INDEX(申込書!$B$21:$B$45,MATCH(SMALL(申込書!$AF$21:$AF$45,ROW(J3)),申込書!$AF$21:$AF$45,0)),"")</f>
        <v/>
      </c>
      <c r="C42" s="26" t="str">
        <f>IFERROR(INDEX(申込書!$C$21:$C$45,MATCH(SMALL(申込書!$AF$21:$AF$45,ROW(J3)),申込書!$AF$21:$AF$45,0)),"")</f>
        <v/>
      </c>
      <c r="D42" s="26" t="str">
        <f>IFERROR(INDEX(申込書!$D$21:$D$45,MATCH(SMALL(申込書!$AF$21:$AF$45,ROW(J3)),申込書!$AF$21:$AF$45,0)),"")</f>
        <v/>
      </c>
      <c r="F42" s="26">
        <v>3</v>
      </c>
      <c r="G42" s="26" t="str">
        <f>IFERROR(INDEX(申込書!$B$21:$B$45,MATCH(SMALL(申込書!$AH$21:$AH$45,ROW(J3)),申込書!$AH$21:$AH$45,0)),"")</f>
        <v/>
      </c>
      <c r="H42" s="26" t="str">
        <f>IFERROR(INDEX(申込書!$C$21:$C$45,MATCH(SMALL(申込書!$AH$21:$AH$45,ROW(J3)),申込書!$AH$21:$AH$45,0)),"")</f>
        <v/>
      </c>
      <c r="I42" s="26" t="str">
        <f>IFERROR(INDEX(申込書!$D$21:$D$45,MATCH(SMALL(申込書!$AH$21:$AH$45,ROW(J3)),申込書!$AH$21:$AH$45,0)),"")</f>
        <v/>
      </c>
    </row>
    <row r="44" spans="1:9" ht="18.75" customHeight="1">
      <c r="A44" s="251" t="s">
        <v>145</v>
      </c>
      <c r="B44" s="251"/>
      <c r="C44" s="251"/>
      <c r="D44" s="251"/>
      <c r="F44" s="252" t="s">
        <v>146</v>
      </c>
      <c r="G44" s="252"/>
      <c r="H44" s="252"/>
      <c r="I44" s="252"/>
    </row>
    <row r="45" spans="1:9" ht="18.75" customHeight="1">
      <c r="A45" s="36" t="s">
        <v>35</v>
      </c>
      <c r="B45" s="36" t="s">
        <v>36</v>
      </c>
      <c r="C45" s="36" t="s">
        <v>28</v>
      </c>
      <c r="D45" s="36" t="s">
        <v>37</v>
      </c>
      <c r="F45" s="35" t="s">
        <v>35</v>
      </c>
      <c r="G45" s="35" t="s">
        <v>36</v>
      </c>
      <c r="H45" s="35" t="s">
        <v>28</v>
      </c>
      <c r="I45" s="35" t="s">
        <v>37</v>
      </c>
    </row>
    <row r="46" spans="1:9" ht="18.75" customHeight="1">
      <c r="A46" s="26">
        <v>1</v>
      </c>
      <c r="B46" s="26" t="str">
        <f>IFERROR(INDEX(申込書!$B$21:$B$45,MATCH(SMALL(申込書!$AG$21:$AG$45,ROW(J1)),申込書!$AG$21:$AG$45,0)),"")</f>
        <v/>
      </c>
      <c r="C46" s="26" t="str">
        <f>IFERROR(INDEX(申込書!$C$21:$C$45,MATCH(SMALL(申込書!$AG$21:$AG$45,ROW(J1)),申込書!$AG$21:$AG$45,0)),"")</f>
        <v/>
      </c>
      <c r="D46" s="26" t="str">
        <f>IFERROR(INDEX(申込書!$D$21:$D$45,MATCH(SMALL(申込書!$AG$21:$AG$45,ROW(J1)),申込書!$AG$21:$AG$45,0)),"")</f>
        <v/>
      </c>
      <c r="F46" s="26">
        <v>1</v>
      </c>
      <c r="G46" s="26" t="str">
        <f>IFERROR(INDEX(申込書!$B$21:$B$45,MATCH(SMALL(申込書!$AI$21:$AI$45,ROW(J1)),申込書!$AI$21:$AI$45,0)),"")</f>
        <v/>
      </c>
      <c r="H46" s="26" t="str">
        <f>IFERROR(INDEX(申込書!$C$21:$C$45,MATCH(SMALL(申込書!$AI$21:$AI$45,ROW(J1)),申込書!$AI$21:$AI$45,0)),"")</f>
        <v/>
      </c>
      <c r="I46" s="26" t="str">
        <f>IFERROR(INDEX(申込書!$D$21:$D$45,MATCH(SMALL(申込書!$AI$21:$AI$45,ROW(J1)),申込書!$AI$21:$AI$45,0)),"")</f>
        <v/>
      </c>
    </row>
    <row r="47" spans="1:9" ht="18.75" customHeight="1">
      <c r="A47" s="26">
        <v>2</v>
      </c>
      <c r="B47" s="26" t="str">
        <f>IFERROR(INDEX(申込書!$B$21:$B$45,MATCH(SMALL(申込書!$AG$21:$AG$45,ROW(J2)),申込書!$AG$21:$AG$45,0)),"")</f>
        <v/>
      </c>
      <c r="C47" s="26" t="str">
        <f>IFERROR(INDEX(申込書!$C$21:$C$45,MATCH(SMALL(申込書!$AG$21:$AG$45,ROW(J2)),申込書!$AG$21:$AG$45,0)),"")</f>
        <v/>
      </c>
      <c r="D47" s="26" t="str">
        <f>IFERROR(INDEX(申込書!$D$21:$D$45,MATCH(SMALL(申込書!$AG$21:$AG$45,ROW(J2)),申込書!$AG$21:$AG$45,0)),"")</f>
        <v/>
      </c>
      <c r="F47" s="26">
        <v>2</v>
      </c>
      <c r="G47" s="26" t="str">
        <f>IFERROR(INDEX(申込書!$B$21:$B$45,MATCH(SMALL(申込書!$AI$21:$AI$45,ROW(J2)),申込書!$AI$21:$AI$45,0)),"")</f>
        <v/>
      </c>
      <c r="H47" s="26" t="str">
        <f>IFERROR(INDEX(申込書!$C$21:$C$45,MATCH(SMALL(申込書!$AI$21:$AI$45,ROW(J2)),申込書!$AI$21:$AI$45,0)),"")</f>
        <v/>
      </c>
      <c r="I47" s="26" t="str">
        <f>IFERROR(INDEX(申込書!$D$21:$D$45,MATCH(SMALL(申込書!$AI$21:$AI$45,ROW(J2)),申込書!$AI$21:$AI$45,0)),"")</f>
        <v/>
      </c>
    </row>
    <row r="48" spans="1:9" ht="18.75" customHeight="1">
      <c r="A48" s="26">
        <v>3</v>
      </c>
      <c r="B48" s="26" t="str">
        <f>IFERROR(INDEX(申込書!$B$21:$B$45,MATCH(SMALL(申込書!$AG$21:$AG$45,ROW(J3)),申込書!$AG$21:$AG$45,0)),"")</f>
        <v/>
      </c>
      <c r="C48" s="26" t="str">
        <f>IFERROR(INDEX(申込書!$C$21:$C$45,MATCH(SMALL(申込書!$AG$21:$AG$45,ROW(J3)),申込書!$AG$21:$AG$45,0)),"")</f>
        <v/>
      </c>
      <c r="D48" s="26" t="str">
        <f>IFERROR(INDEX(申込書!$D$21:$D$45,MATCH(SMALL(申込書!$AG$21:$AG$45,ROW(J3)),申込書!$AG$21:$AG$45,0)),"")</f>
        <v/>
      </c>
      <c r="F48" s="26">
        <v>3</v>
      </c>
      <c r="G48" s="26" t="str">
        <f>IFERROR(INDEX(申込書!$B$21:$B$45,MATCH(SMALL(申込書!$AI$21:$AI$45,ROW(J3)),申込書!$AI$21:$AI$45,0)),"")</f>
        <v/>
      </c>
      <c r="H48" s="26" t="str">
        <f>IFERROR(INDEX(申込書!$C$21:$C$45,MATCH(SMALL(申込書!$AI$21:$AI$45,ROW(J3)),申込書!$AI$21:$AI$45,0)),"")</f>
        <v/>
      </c>
      <c r="I48" s="26" t="str">
        <f>IFERROR(INDEX(申込書!$D$21:$D$45,MATCH(SMALL(申込書!$AI$21:$AI$45,ROW(J3)),申込書!$AI$21:$AI$45,0)),"")</f>
        <v/>
      </c>
    </row>
    <row r="50" spans="1:9" ht="18.75" customHeight="1">
      <c r="A50" s="251" t="s">
        <v>85</v>
      </c>
      <c r="B50" s="251"/>
      <c r="C50" s="251"/>
      <c r="D50" s="251"/>
      <c r="F50" s="252" t="s">
        <v>88</v>
      </c>
      <c r="G50" s="252"/>
      <c r="H50" s="252"/>
      <c r="I50" s="252"/>
    </row>
    <row r="51" spans="1:9" ht="18.75" customHeight="1">
      <c r="A51" s="36" t="s">
        <v>35</v>
      </c>
      <c r="B51" s="36" t="s">
        <v>36</v>
      </c>
      <c r="C51" s="36" t="s">
        <v>28</v>
      </c>
      <c r="D51" s="36" t="s">
        <v>37</v>
      </c>
      <c r="F51" s="35" t="s">
        <v>35</v>
      </c>
      <c r="G51" s="35" t="s">
        <v>36</v>
      </c>
      <c r="H51" s="35" t="s">
        <v>28</v>
      </c>
      <c r="I51" s="35" t="s">
        <v>37</v>
      </c>
    </row>
    <row r="52" spans="1:9" ht="18.75" customHeight="1">
      <c r="A52" s="26">
        <v>1</v>
      </c>
      <c r="B52" s="26" t="str">
        <f>IFERROR(INDEX(申込書!$B$21:$B$45,MATCH(SMALL(申込書!$AJ$21:$AJ$45,ROW(J1)),申込書!$AJ$21:$AJ$45,0)),"")</f>
        <v/>
      </c>
      <c r="C52" s="26" t="str">
        <f>IFERROR(INDEX(申込書!$C$21:$C$45,MATCH(SMALL(申込書!$AJ$21:$AJ$45,ROW(J1)),申込書!$AJ$21:$AJ$45,0)),"")</f>
        <v/>
      </c>
      <c r="D52" s="26" t="str">
        <f>IFERROR(INDEX(申込書!$D$21:$D$45,MATCH(SMALL(申込書!$AJ$21:$AJ$45,ROW(J1)),申込書!$AJ$21:$AJ$45,0)),"")</f>
        <v/>
      </c>
      <c r="F52" s="26">
        <v>1</v>
      </c>
      <c r="G52" s="26" t="str">
        <f>IFERROR(INDEX(申込書!$B$21:$B$45,MATCH(SMALL(申込書!$AK$21:$AK$45,ROW(J1)),申込書!$AK$21:$AK$45,0)),"")</f>
        <v/>
      </c>
      <c r="H52" s="26" t="str">
        <f>IFERROR(INDEX(申込書!$C$21:$C$45,MATCH(SMALL(申込書!$AK$21:$AK$45,ROW(J1)),申込書!$AK$21:$AK$45,0)),"")</f>
        <v/>
      </c>
      <c r="I52" s="26" t="str">
        <f>IFERROR(INDEX(申込書!$D$21:$D$45,MATCH(SMALL(申込書!$AK$21:$AK$45,ROW(J1)),申込書!$AK$21:$AK$45,0)),"")</f>
        <v/>
      </c>
    </row>
    <row r="53" spans="1:9" ht="18.75" customHeight="1">
      <c r="A53" s="26">
        <v>2</v>
      </c>
      <c r="B53" s="26" t="str">
        <f>IFERROR(INDEX(申込書!$B$21:$B$45,MATCH(SMALL(申込書!$AJ$21:$AJ$45,ROW(J2)),申込書!$AJ$21:$AJ$45,0)),"")</f>
        <v/>
      </c>
      <c r="C53" s="26" t="str">
        <f>IFERROR(INDEX(申込書!$C$21:$C$45,MATCH(SMALL(申込書!$AJ$21:$AJ$45,ROW(J2)),申込書!$AJ$21:$AJ$45,0)),"")</f>
        <v/>
      </c>
      <c r="D53" s="26" t="str">
        <f>IFERROR(INDEX(申込書!$D$21:$D$45,MATCH(SMALL(申込書!$AJ$21:$AJ$45,ROW(J2)),申込書!$AJ$21:$AJ$45,0)),"")</f>
        <v/>
      </c>
      <c r="F53" s="26">
        <v>2</v>
      </c>
      <c r="G53" s="26" t="str">
        <f>IFERROR(INDEX(申込書!$B$21:$B$45,MATCH(SMALL(申込書!$AK$21:$AK$45,ROW(J2)),申込書!$AK$21:$AK$45,0)),"")</f>
        <v/>
      </c>
      <c r="H53" s="26" t="str">
        <f>IFERROR(INDEX(申込書!$C$21:$C$45,MATCH(SMALL(申込書!$AK$21:$AK$45,ROW(J2)),申込書!$AK$21:$AK$45,0)),"")</f>
        <v/>
      </c>
      <c r="I53" s="26" t="str">
        <f>IFERROR(INDEX(申込書!$D$21:$D$45,MATCH(SMALL(申込書!$AK$21:$AK$45,ROW(J2)),申込書!$AK$21:$AK$45,0)),"")</f>
        <v/>
      </c>
    </row>
    <row r="54" spans="1:9" ht="18.75" customHeight="1">
      <c r="A54" s="26">
        <v>3</v>
      </c>
      <c r="B54" s="26" t="str">
        <f>IFERROR(INDEX(申込書!$B$21:$B$45,MATCH(SMALL(申込書!$AJ$21:$AJ$45,ROW(J3)),申込書!$AJ$21:$AJ$45,0)),"")</f>
        <v/>
      </c>
      <c r="C54" s="26" t="str">
        <f>IFERROR(INDEX(申込書!$C$21:$C$45,MATCH(SMALL(申込書!$AJ$21:$AJ$45,ROW(J3)),申込書!$AJ$21:$AJ$45,0)),"")</f>
        <v/>
      </c>
      <c r="D54" s="26" t="str">
        <f>IFERROR(INDEX(申込書!$D$21:$D$45,MATCH(SMALL(申込書!$AJ$21:$AJ$45,ROW(J3)),申込書!$AJ$21:$AJ$45,0)),"")</f>
        <v/>
      </c>
      <c r="F54" s="26">
        <v>3</v>
      </c>
      <c r="G54" s="26" t="str">
        <f>IFERROR(INDEX(申込書!$B$21:$B$45,MATCH(SMALL(申込書!$AK$21:$AK$45,ROW(J3)),申込書!$AK$21:$AK$45,0)),"")</f>
        <v/>
      </c>
      <c r="H54" s="26" t="str">
        <f>IFERROR(INDEX(申込書!$C$21:$C$45,MATCH(SMALL(申込書!$AK$21:$AK$45,ROW(J3)),申込書!$AK$21:$AK$45,0)),"")</f>
        <v/>
      </c>
      <c r="I54" s="26" t="str">
        <f>IFERROR(INDEX(申込書!$D$21:$D$45,MATCH(SMALL(申込書!$AK$21:$AK$45,ROW(J3)),申込書!$AK$21:$AK$45,0)),"")</f>
        <v/>
      </c>
    </row>
    <row r="55" spans="1:9" ht="18.75" customHeight="1">
      <c r="A55" s="26">
        <v>4</v>
      </c>
      <c r="B55" s="26" t="str">
        <f>IFERROR(INDEX(申込書!$B$21:$B$45,MATCH(SMALL(申込書!$AJ$21:$AJ$45,ROW(J4)),申込書!$AJ$21:$AJ$45,0)),"")</f>
        <v/>
      </c>
      <c r="C55" s="26" t="str">
        <f>IFERROR(INDEX(申込書!$C$21:$C$45,MATCH(SMALL(申込書!$AJ$21:$AJ$45,ROW(J4)),申込書!$AJ$21:$AJ$45,0)),"")</f>
        <v/>
      </c>
      <c r="D55" s="26" t="str">
        <f>IFERROR(INDEX(申込書!$D$21:$D$45,MATCH(SMALL(申込書!$AJ$21:$AJ$45,ROW(J4)),申込書!$AJ$21:$AJ$45,0)),"")</f>
        <v/>
      </c>
      <c r="F55" s="26">
        <v>4</v>
      </c>
      <c r="G55" s="26" t="str">
        <f>IFERROR(INDEX(申込書!$B$21:$B$45,MATCH(SMALL(申込書!$AK$21:$AK$45,ROW(J4)),申込書!$AK$21:$AK$45,0)),"")</f>
        <v/>
      </c>
      <c r="H55" s="26" t="str">
        <f>IFERROR(INDEX(申込書!$C$21:$C$45,MATCH(SMALL(申込書!$AK$21:$AK$45,ROW(J4)),申込書!$AK$21:$AK$45,0)),"")</f>
        <v/>
      </c>
      <c r="I55" s="26" t="str">
        <f>IFERROR(INDEX(申込書!$D$21:$D$45,MATCH(SMALL(申込書!$AK$21:$AK$45,ROW(J4)),申込書!$AK$21:$AK$45,0)),"")</f>
        <v/>
      </c>
    </row>
    <row r="56" spans="1:9" ht="18.75" customHeight="1">
      <c r="A56" s="26">
        <v>5</v>
      </c>
      <c r="B56" s="26" t="str">
        <f>IFERROR(INDEX(申込書!$B$21:$B$45,MATCH(SMALL(申込書!$AJ$21:$AJ$45,ROW(J5)),申込書!$AJ$21:$AJ$45,0)),"")</f>
        <v/>
      </c>
      <c r="C56" s="26" t="str">
        <f>IFERROR(INDEX(申込書!$C$21:$C$45,MATCH(SMALL(申込書!$AJ$21:$AJ$45,ROW(J5)),申込書!$AJ$21:$AJ$45,0)),"")</f>
        <v/>
      </c>
      <c r="D56" s="26" t="str">
        <f>IFERROR(INDEX(申込書!$D$21:$D$45,MATCH(SMALL(申込書!$AJ$21:$AJ$45,ROW(J5)),申込書!$AJ$21:$AJ$45,0)),"")</f>
        <v/>
      </c>
      <c r="F56" s="26">
        <v>5</v>
      </c>
      <c r="G56" s="26" t="str">
        <f>IFERROR(INDEX(申込書!$B$21:$B$45,MATCH(SMALL(申込書!$AK$21:$AK$45,ROW(J5)),申込書!$AK$21:$AK$45,0)),"")</f>
        <v/>
      </c>
      <c r="H56" s="26" t="str">
        <f>IFERROR(INDEX(申込書!$C$21:$C$45,MATCH(SMALL(申込書!$AK$21:$AK$45,ROW(J5)),申込書!$AK$21:$AK$45,0)),"")</f>
        <v/>
      </c>
      <c r="I56" s="26" t="str">
        <f>IFERROR(INDEX(申込書!$D$21:$D$45,MATCH(SMALL(申込書!$AK$21:$AK$45,ROW(J5)),申込書!$AK$21:$AK$45,0)),"")</f>
        <v/>
      </c>
    </row>
    <row r="58" spans="1:9" ht="18.75" customHeight="1">
      <c r="A58" s="251" t="s">
        <v>86</v>
      </c>
      <c r="B58" s="251"/>
      <c r="C58" s="251"/>
      <c r="D58" s="251"/>
      <c r="F58" s="252" t="s">
        <v>81</v>
      </c>
      <c r="G58" s="252"/>
      <c r="H58" s="252"/>
      <c r="I58" s="252"/>
    </row>
    <row r="59" spans="1:9" ht="18.75" customHeight="1">
      <c r="A59" s="36" t="s">
        <v>35</v>
      </c>
      <c r="B59" s="36" t="s">
        <v>36</v>
      </c>
      <c r="C59" s="36" t="s">
        <v>28</v>
      </c>
      <c r="D59" s="36" t="s">
        <v>37</v>
      </c>
      <c r="F59" s="35" t="s">
        <v>35</v>
      </c>
      <c r="G59" s="35" t="s">
        <v>36</v>
      </c>
      <c r="H59" s="35" t="s">
        <v>28</v>
      </c>
      <c r="I59" s="35" t="s">
        <v>37</v>
      </c>
    </row>
    <row r="60" spans="1:9" ht="18.75" customHeight="1">
      <c r="A60" s="26">
        <v>1</v>
      </c>
      <c r="B60" s="26" t="str">
        <f>IFERROR(INDEX(申込書!$B$21:$B$45,MATCH(SMALL(申込書!$AL$21:$AL$45,ROW(J1)),申込書!$AL$21:$AL$45,0)),"")</f>
        <v/>
      </c>
      <c r="C60" s="26" t="str">
        <f>IFERROR(INDEX(申込書!$C$21:$C$45,MATCH(SMALL(申込書!$AL$21:$AL$45,ROW(J1)),申込書!$AL$21:$AL$45,0)),"")</f>
        <v/>
      </c>
      <c r="D60" s="26" t="str">
        <f>IFERROR(INDEX(申込書!$D$21:$D$45,MATCH(SMALL(申込書!$AL$21:$AL$45,ROW(J1)),申込書!$AL$21:$AL$45,0)),"")</f>
        <v/>
      </c>
      <c r="F60" s="26">
        <v>1</v>
      </c>
      <c r="G60" s="26" t="str">
        <f>IFERROR(INDEX(申込書!$B$21:$B$45,MATCH(SMALL(申込書!$AM$21:$AM$45,ROW(J1)),申込書!$AM$21:$AM$45,0)),"")</f>
        <v/>
      </c>
      <c r="H60" s="26" t="str">
        <f>IFERROR(INDEX(申込書!$C$21:$C$45,MATCH(SMALL(申込書!$AM$21:$AM$45,ROW(J1)),申込書!$AM$21:$AM$45,0)),"")</f>
        <v/>
      </c>
      <c r="I60" s="26" t="str">
        <f>IFERROR(INDEX(申込書!$D$21:$D$45,MATCH(SMALL(申込書!$AM$21:$AM$45,ROW(J1)),申込書!$AM$21:$AM$45,0)),"")</f>
        <v/>
      </c>
    </row>
    <row r="61" spans="1:9" ht="18.75" customHeight="1">
      <c r="A61" s="26">
        <v>2</v>
      </c>
      <c r="B61" s="26" t="str">
        <f>IFERROR(INDEX(申込書!$B$21:$B$45,MATCH(SMALL(申込書!$AL$21:$AL$45,ROW(J2)),申込書!$AL$21:$AL$45,0)),"")</f>
        <v/>
      </c>
      <c r="C61" s="26" t="str">
        <f>IFERROR(INDEX(申込書!$C$21:$C$45,MATCH(SMALL(申込書!$AL$21:$AL$45,ROW(J2)),申込書!$AL$21:$AL$45,0)),"")</f>
        <v/>
      </c>
      <c r="D61" s="26" t="str">
        <f>IFERROR(INDEX(申込書!$D$21:$D$45,MATCH(SMALL(申込書!$AL$21:$AL$45,ROW(J2)),申込書!$AL$21:$AL$45,0)),"")</f>
        <v/>
      </c>
      <c r="F61" s="26">
        <v>2</v>
      </c>
      <c r="G61" s="26" t="str">
        <f>IFERROR(INDEX(申込書!$B$21:$B$45,MATCH(SMALL(申込書!$AM$21:$AM$45,ROW(J2)),申込書!$AM$21:$AM$45,0)),"")</f>
        <v/>
      </c>
      <c r="H61" s="26" t="str">
        <f>IFERROR(INDEX(申込書!$C$21:$C$45,MATCH(SMALL(申込書!$AM$21:$AM$45,ROW(J2)),申込書!$AM$21:$AM$45,0)),"")</f>
        <v/>
      </c>
      <c r="I61" s="26" t="str">
        <f>IFERROR(INDEX(申込書!$D$21:$D$45,MATCH(SMALL(申込書!$AM$21:$AM$45,ROW(J2)),申込書!$AM$21:$AM$45,0)),"")</f>
        <v/>
      </c>
    </row>
    <row r="62" spans="1:9" ht="18.75" customHeight="1">
      <c r="A62" s="26">
        <v>3</v>
      </c>
      <c r="B62" s="26" t="str">
        <f>IFERROR(INDEX(申込書!$B$21:$B$45,MATCH(SMALL(申込書!$AL$21:$AL$45,ROW(J3)),申込書!$AL$21:$AL$45,0)),"")</f>
        <v/>
      </c>
      <c r="C62" s="26" t="str">
        <f>IFERROR(INDEX(申込書!$C$21:$C$45,MATCH(SMALL(申込書!$AL$21:$AL$45,ROW(J3)),申込書!$AL$21:$AL$45,0)),"")</f>
        <v/>
      </c>
      <c r="D62" s="26" t="str">
        <f>IFERROR(INDEX(申込書!$D$21:$D$45,MATCH(SMALL(申込書!$AL$21:$AL$45,ROW(J3)),申込書!$AL$21:$AL$45,0)),"")</f>
        <v/>
      </c>
      <c r="F62" s="26">
        <v>3</v>
      </c>
      <c r="G62" s="26" t="str">
        <f>IFERROR(INDEX(申込書!$B$21:$B$45,MATCH(SMALL(申込書!$AM$21:$AM$45,ROW(J3)),申込書!$AM$21:$AM$45,0)),"")</f>
        <v/>
      </c>
      <c r="H62" s="26" t="str">
        <f>IFERROR(INDEX(申込書!$C$21:$C$45,MATCH(SMALL(申込書!$AM$21:$AM$45,ROW(J3)),申込書!$AM$21:$AM$45,0)),"")</f>
        <v/>
      </c>
      <c r="I62" s="26" t="str">
        <f>IFERROR(INDEX(申込書!$D$21:$D$45,MATCH(SMALL(申込書!$AM$21:$AM$45,ROW(J3)),申込書!$AM$21:$AM$45,0)),"")</f>
        <v/>
      </c>
    </row>
    <row r="63" spans="1:9" ht="18.75" customHeight="1">
      <c r="A63" s="26">
        <v>4</v>
      </c>
      <c r="B63" s="26" t="str">
        <f>IFERROR(INDEX(申込書!$B$21:$B$45,MATCH(SMALL(申込書!$AL$21:$AL$45,ROW(J4)),申込書!$AL$21:$AL$45,0)),"")</f>
        <v/>
      </c>
      <c r="C63" s="26" t="str">
        <f>IFERROR(INDEX(申込書!$C$21:$C$45,MATCH(SMALL(申込書!$AL$21:$AL$45,ROW(J4)),申込書!$AL$21:$AL$45,0)),"")</f>
        <v/>
      </c>
      <c r="D63" s="26" t="str">
        <f>IFERROR(INDEX(申込書!$D$21:$D$45,MATCH(SMALL(申込書!$AL$21:$AL$45,ROW(J4)),申込書!$AL$21:$AL$45,0)),"")</f>
        <v/>
      </c>
      <c r="F63" s="26">
        <v>4</v>
      </c>
      <c r="G63" s="26" t="str">
        <f>IFERROR(INDEX(申込書!$B$21:$B$45,MATCH(SMALL(申込書!$AM$21:$AM$45,ROW(J4)),申込書!$AM$21:$AM$45,0)),"")</f>
        <v/>
      </c>
      <c r="H63" s="26" t="str">
        <f>IFERROR(INDEX(申込書!$C$21:$C$45,MATCH(SMALL(申込書!$AM$21:$AM$45,ROW(J4)),申込書!$AM$21:$AM$45,0)),"")</f>
        <v/>
      </c>
      <c r="I63" s="26" t="str">
        <f>IFERROR(INDEX(申込書!$D$21:$D$45,MATCH(SMALL(申込書!$AM$21:$AM$45,ROW(J4)),申込書!$AM$21:$AM$45,0)),"")</f>
        <v/>
      </c>
    </row>
    <row r="64" spans="1:9" ht="18.75" customHeight="1">
      <c r="A64" s="26">
        <v>5</v>
      </c>
      <c r="B64" s="26" t="str">
        <f>IFERROR(INDEX(申込書!$B$21:$B$45,MATCH(SMALL(申込書!$AL$21:$AL$45,ROW(J5)),申込書!$AL$21:$AL$45,0)),"")</f>
        <v/>
      </c>
      <c r="C64" s="26" t="str">
        <f>IFERROR(INDEX(申込書!$C$21:$C$45,MATCH(SMALL(申込書!$AL$21:$AL$45,ROW(J5)),申込書!$AL$21:$AL$45,0)),"")</f>
        <v/>
      </c>
      <c r="D64" s="26" t="str">
        <f>IFERROR(INDEX(申込書!$D$21:$D$45,MATCH(SMALL(申込書!$AL$21:$AL$45,ROW(J5)),申込書!$AL$21:$AL$45,0)),"")</f>
        <v/>
      </c>
      <c r="F64" s="26">
        <v>5</v>
      </c>
      <c r="G64" s="26" t="str">
        <f>IFERROR(INDEX(申込書!$B$21:$B$45,MATCH(SMALL(申込書!$AM$21:$AM$45,ROW(J5)),申込書!$AM$21:$AM$45,0)),"")</f>
        <v/>
      </c>
      <c r="H64" s="26" t="str">
        <f>IFERROR(INDEX(申込書!$C$21:$C$45,MATCH(SMALL(申込書!$AM$21:$AM$45,ROW(J5)),申込書!$AM$21:$AM$45,0)),"")</f>
        <v/>
      </c>
      <c r="I64" s="26" t="str">
        <f>IFERROR(INDEX(申込書!$D$21:$D$45,MATCH(SMALL(申込書!$AM$21:$AM$45,ROW(J5)),申込書!$AM$21:$AM$45,0)),"")</f>
        <v/>
      </c>
    </row>
    <row r="66" spans="1:9" ht="18.75" customHeight="1">
      <c r="A66" s="251" t="s">
        <v>87</v>
      </c>
      <c r="B66" s="251"/>
      <c r="C66" s="251"/>
      <c r="D66" s="251"/>
      <c r="F66" s="252" t="s">
        <v>89</v>
      </c>
      <c r="G66" s="252"/>
      <c r="H66" s="252"/>
      <c r="I66" s="252"/>
    </row>
    <row r="67" spans="1:9" ht="18.75" customHeight="1">
      <c r="A67" s="36" t="s">
        <v>35</v>
      </c>
      <c r="B67" s="36" t="s">
        <v>36</v>
      </c>
      <c r="C67" s="36" t="s">
        <v>28</v>
      </c>
      <c r="D67" s="36" t="s">
        <v>37</v>
      </c>
      <c r="F67" s="35" t="s">
        <v>35</v>
      </c>
      <c r="G67" s="35" t="s">
        <v>36</v>
      </c>
      <c r="H67" s="35" t="s">
        <v>28</v>
      </c>
      <c r="I67" s="35" t="s">
        <v>37</v>
      </c>
    </row>
    <row r="68" spans="1:9" ht="18.75" customHeight="1">
      <c r="A68" s="26">
        <v>1</v>
      </c>
      <c r="B68" s="26" t="str">
        <f>IFERROR(INDEX(申込書!$B$21:$B$45,MATCH(SMALL(申込書!$AN$21:$AN$45,ROW(J1)),申込書!$AN$21:$AN$45,0)),"")</f>
        <v/>
      </c>
      <c r="C68" s="26" t="str">
        <f>IFERROR(INDEX(申込書!$C$21:$C$45,MATCH(SMALL(申込書!$AN$21:$AN$45,ROW(J1)),申込書!$AN$21:$AN$45,0)),"")</f>
        <v/>
      </c>
      <c r="D68" s="26" t="str">
        <f>IFERROR(INDEX(申込書!$D$21:$D$45,MATCH(SMALL(申込書!$AN$21:$AN$45,ROW(J1)),申込書!$AN$21:$AN$45,0)),"")</f>
        <v/>
      </c>
      <c r="F68" s="26">
        <v>1</v>
      </c>
      <c r="G68" s="26" t="str">
        <f>IFERROR(INDEX(申込書!$B$21:$B$45,MATCH(SMALL(申込書!$AO$21:$AO$45,ROW(J1)),申込書!$AO$21:$AO$45,0)),"")</f>
        <v/>
      </c>
      <c r="H68" s="26" t="str">
        <f>IFERROR(INDEX(申込書!$C$21:$C$45,MATCH(SMALL(申込書!$AO$21:$AO$45,ROW(J1)),申込書!$AO$21:$AO$45,0)),"")</f>
        <v/>
      </c>
      <c r="I68" s="26" t="str">
        <f>IFERROR(INDEX(申込書!$D$21:$D$45,MATCH(SMALL(申込書!$AO$21:$AO$45,ROW(J1)),申込書!$AO$21:$AO$45,0)),"")</f>
        <v/>
      </c>
    </row>
    <row r="69" spans="1:9" ht="18.75" customHeight="1">
      <c r="A69" s="26">
        <v>2</v>
      </c>
      <c r="B69" s="26" t="str">
        <f>IFERROR(INDEX(申込書!$B$21:$B$45,MATCH(SMALL(申込書!$AN$21:$AN$45,ROW(J2)),申込書!$AN$21:$AN$45,0)),"")</f>
        <v/>
      </c>
      <c r="C69" s="26" t="str">
        <f>IFERROR(INDEX(申込書!$C$21:$C$45,MATCH(SMALL(申込書!$AN$21:$AN$45,ROW(J2)),申込書!$AN$21:$AN$45,0)),"")</f>
        <v/>
      </c>
      <c r="D69" s="26" t="str">
        <f>IFERROR(INDEX(申込書!$D$21:$D$45,MATCH(SMALL(申込書!$AN$21:$AN$45,ROW(J2)),申込書!$AN$21:$AN$45,0)),"")</f>
        <v/>
      </c>
      <c r="F69" s="26">
        <v>2</v>
      </c>
      <c r="G69" s="26" t="str">
        <f>IFERROR(INDEX(申込書!$B$21:$B$45,MATCH(SMALL(申込書!$AO$21:$AO$45,ROW(J2)),申込書!$AO$21:$AO$45,0)),"")</f>
        <v/>
      </c>
      <c r="H69" s="26" t="str">
        <f>IFERROR(INDEX(申込書!$C$21:$C$45,MATCH(SMALL(申込書!$AO$21:$AO$45,ROW(J2)),申込書!$AO$21:$AO$45,0)),"")</f>
        <v/>
      </c>
      <c r="I69" s="26" t="str">
        <f>IFERROR(INDEX(申込書!$D$21:$D$45,MATCH(SMALL(申込書!$AO$21:$AO$45,ROW(J2)),申込書!$AO$21:$AO$45,0)),"")</f>
        <v/>
      </c>
    </row>
    <row r="70" spans="1:9" ht="18.75" customHeight="1">
      <c r="A70" s="26">
        <v>3</v>
      </c>
      <c r="B70" s="26" t="str">
        <f>IFERROR(INDEX(申込書!$B$21:$B$45,MATCH(SMALL(申込書!$AN$21:$AN$45,ROW(J3)),申込書!$AN$21:$AN$45,0)),"")</f>
        <v/>
      </c>
      <c r="C70" s="26" t="str">
        <f>IFERROR(INDEX(申込書!$C$21:$C$45,MATCH(SMALL(申込書!$AN$21:$AN$45,ROW(J3)),申込書!$AN$21:$AN$45,0)),"")</f>
        <v/>
      </c>
      <c r="D70" s="26" t="str">
        <f>IFERROR(INDEX(申込書!$D$21:$D$45,MATCH(SMALL(申込書!$AN$21:$AN$45,ROW(J3)),申込書!$AN$21:$AN$45,0)),"")</f>
        <v/>
      </c>
      <c r="F70" s="26">
        <v>3</v>
      </c>
      <c r="G70" s="26" t="str">
        <f>IFERROR(INDEX(申込書!$B$21:$B$45,MATCH(SMALL(申込書!$AO$21:$AO$45,ROW(J3)),申込書!$AO$21:$AO$45,0)),"")</f>
        <v/>
      </c>
      <c r="H70" s="26" t="str">
        <f>IFERROR(INDEX(申込書!$C$21:$C$45,MATCH(SMALL(申込書!$AO$21:$AO$45,ROW(J3)),申込書!$AO$21:$AO$45,0)),"")</f>
        <v/>
      </c>
      <c r="I70" s="26" t="str">
        <f>IFERROR(INDEX(申込書!$D$21:$D$45,MATCH(SMALL(申込書!$AO$21:$AO$45,ROW(J3)),申込書!$AO$21:$AO$45,0)),"")</f>
        <v/>
      </c>
    </row>
    <row r="71" spans="1:9" ht="18.75" customHeight="1">
      <c r="A71" s="26">
        <v>4</v>
      </c>
      <c r="B71" s="26" t="str">
        <f>IFERROR(INDEX(申込書!$B$21:$B$45,MATCH(SMALL(申込書!$AN$21:$AN$45,ROW(J4)),申込書!$AN$21:$AN$45,0)),"")</f>
        <v/>
      </c>
      <c r="C71" s="26" t="str">
        <f>IFERROR(INDEX(申込書!$C$21:$C$45,MATCH(SMALL(申込書!$AN$21:$AN$45,ROW(J4)),申込書!$AN$21:$AN$45,0)),"")</f>
        <v/>
      </c>
      <c r="D71" s="26" t="str">
        <f>IFERROR(INDEX(申込書!$D$21:$D$45,MATCH(SMALL(申込書!$AN$21:$AN$45,ROW(J4)),申込書!$AN$21:$AN$45,0)),"")</f>
        <v/>
      </c>
      <c r="F71" s="26">
        <v>4</v>
      </c>
      <c r="G71" s="26" t="str">
        <f>IFERROR(INDEX(申込書!$B$21:$B$45,MATCH(SMALL(申込書!$AO$21:$AO$45,ROW(J4)),申込書!$AO$21:$AO$45,0)),"")</f>
        <v/>
      </c>
      <c r="H71" s="26" t="str">
        <f>IFERROR(INDEX(申込書!$C$21:$C$45,MATCH(SMALL(申込書!$AO$21:$AO$45,ROW(J4)),申込書!$AO$21:$AO$45,0)),"")</f>
        <v/>
      </c>
      <c r="I71" s="26" t="str">
        <f>IFERROR(INDEX(申込書!$D$21:$D$45,MATCH(SMALL(申込書!$AO$21:$AO$45,ROW(J4)),申込書!$AO$21:$AO$45,0)),"")</f>
        <v/>
      </c>
    </row>
    <row r="72" spans="1:9" ht="18.75" customHeight="1">
      <c r="A72" s="26">
        <v>5</v>
      </c>
      <c r="B72" s="26" t="str">
        <f>IFERROR(INDEX(申込書!$B$21:$B$45,MATCH(SMALL(申込書!$AN$21:$AN$45,ROW(J5)),申込書!$AN$21:$AN$45,0)),"")</f>
        <v/>
      </c>
      <c r="C72" s="26" t="str">
        <f>IFERROR(INDEX(申込書!$C$21:$C$45,MATCH(SMALL(申込書!$AN$21:$AN$45,ROW(J5)),申込書!$AN$21:$AN$45,0)),"")</f>
        <v/>
      </c>
      <c r="D72" s="26" t="str">
        <f>IFERROR(INDEX(申込書!$D$21:$D$45,MATCH(SMALL(申込書!$AN$21:$AN$45,ROW(J5)),申込書!$AN$21:$AN$45,0)),"")</f>
        <v/>
      </c>
      <c r="F72" s="26">
        <v>5</v>
      </c>
      <c r="G72" s="26" t="str">
        <f>IFERROR(INDEX(申込書!$B$21:$B$45,MATCH(SMALL(申込書!$AO$21:$AO$45,ROW(J5)),申込書!$AO$21:$AO$45,0)),"")</f>
        <v/>
      </c>
      <c r="H72" s="26" t="str">
        <f>IFERROR(INDEX(申込書!$C$21:$C$45,MATCH(SMALL(申込書!$AO$21:$AO$45,ROW(J5)),申込書!$AO$21:$AO$45,0)),"")</f>
        <v/>
      </c>
      <c r="I72" s="26" t="str">
        <f>IFERROR(INDEX(申込書!$D$21:$D$45,MATCH(SMALL(申込書!$AO$21:$AO$45,ROW(J5)),申込書!$AO$21:$AO$45,0)),"")</f>
        <v/>
      </c>
    </row>
    <row r="74" spans="1:9" ht="18.75" customHeight="1">
      <c r="A74" s="251" t="s">
        <v>147</v>
      </c>
      <c r="B74" s="251"/>
      <c r="C74" s="251"/>
      <c r="D74" s="251"/>
      <c r="F74" s="252" t="s">
        <v>148</v>
      </c>
      <c r="G74" s="252"/>
      <c r="H74" s="252"/>
      <c r="I74" s="252"/>
    </row>
    <row r="75" spans="1:9" ht="18.75" customHeight="1">
      <c r="A75" s="36" t="s">
        <v>35</v>
      </c>
      <c r="B75" s="36" t="s">
        <v>36</v>
      </c>
      <c r="C75" s="36" t="s">
        <v>28</v>
      </c>
      <c r="D75" s="36" t="s">
        <v>37</v>
      </c>
      <c r="F75" s="35" t="s">
        <v>35</v>
      </c>
      <c r="G75" s="35" t="s">
        <v>36</v>
      </c>
      <c r="H75" s="35" t="s">
        <v>28</v>
      </c>
      <c r="I75" s="35" t="s">
        <v>37</v>
      </c>
    </row>
    <row r="76" spans="1:9" ht="18.75" customHeight="1">
      <c r="A76" s="26">
        <v>1</v>
      </c>
      <c r="B76" s="26" t="str">
        <f>IFERROR(INDEX(申込書!$B$21:$B$45,MATCH(SMALL(申込書!$AP$21:$AP$45,ROW(J1)),申込書!$AP$21:$AP$45,0)),"")</f>
        <v/>
      </c>
      <c r="C76" s="26" t="str">
        <f>IFERROR(INDEX(申込書!$C$21:$C$45,MATCH(SMALL(申込書!$AP$21:$AP$45,ROW(J1)),申込書!$AP$21:$AP$45,0)),"")</f>
        <v/>
      </c>
      <c r="D76" s="26" t="str">
        <f>IFERROR(INDEX(申込書!$D$21:$D$45,MATCH(SMALL(申込書!$AP$21:$AP$45,ROW(J1)),申込書!$AP$21:$AP$45,0)),"")</f>
        <v/>
      </c>
      <c r="F76" s="26">
        <v>1</v>
      </c>
      <c r="G76" s="26" t="str">
        <f>IFERROR(INDEX(申込書!$B$21:$B$45,MATCH(SMALL(申込書!$AR$21:$AR$45,ROW(J1)),申込書!$AR$21:$AR$45,0)),"")</f>
        <v/>
      </c>
      <c r="H76" s="26" t="str">
        <f>IFERROR(INDEX(申込書!$C$21:$C$45,MATCH(SMALL(申込書!$AR$21:$AR$45,ROW(J1)),申込書!$AR$21:$AR$45,0)),"")</f>
        <v/>
      </c>
      <c r="I76" s="26" t="str">
        <f>IFERROR(INDEX(申込書!$D$21:$D$45,MATCH(SMALL(申込書!$AR$21:$AR$45,ROW(J1)),申込書!$AR$21:$AR$45,0)),"")</f>
        <v/>
      </c>
    </row>
    <row r="77" spans="1:9" ht="18.75" customHeight="1">
      <c r="A77" s="26">
        <v>2</v>
      </c>
      <c r="B77" s="26" t="str">
        <f>IFERROR(INDEX(申込書!$B$21:$B$45,MATCH(SMALL(申込書!$AP$21:$AP$45,ROW(J2)),申込書!$AP$21:$AP$45,0)),"")</f>
        <v/>
      </c>
      <c r="C77" s="26" t="str">
        <f>IFERROR(INDEX(申込書!$C$21:$C$45,MATCH(SMALL(申込書!$AP$21:$AP$45,ROW(J2)),申込書!$AP$21:$AP$45,0)),"")</f>
        <v/>
      </c>
      <c r="D77" s="26" t="str">
        <f>IFERROR(INDEX(申込書!$D$21:$D$45,MATCH(SMALL(申込書!$AP$21:$AP$45,ROW(J2)),申込書!$AP$21:$AP$45,0)),"")</f>
        <v/>
      </c>
      <c r="F77" s="26">
        <v>2</v>
      </c>
      <c r="G77" s="26" t="str">
        <f>IFERROR(INDEX(申込書!$B$21:$B$45,MATCH(SMALL(申込書!$AR$21:$AR$45,ROW(J2)),申込書!$AR$21:$AR$45,0)),"")</f>
        <v/>
      </c>
      <c r="H77" s="26" t="str">
        <f>IFERROR(INDEX(申込書!$C$21:$C$45,MATCH(SMALL(申込書!$AR$21:$AR$45,ROW(J2)),申込書!$AR$21:$AR$45,0)),"")</f>
        <v/>
      </c>
      <c r="I77" s="26" t="str">
        <f>IFERROR(INDEX(申込書!$D$21:$D$45,MATCH(SMALL(申込書!$AR$21:$AR$45,ROW(J2)),申込書!$AR$21:$AR$45,0)),"")</f>
        <v/>
      </c>
    </row>
    <row r="78" spans="1:9" ht="18.75" customHeight="1">
      <c r="A78" s="26">
        <v>3</v>
      </c>
      <c r="B78" s="26" t="str">
        <f>IFERROR(INDEX(申込書!$B$21:$B$45,MATCH(SMALL(申込書!$AP$21:$AP$45,ROW(J3)),申込書!$AP$21:$AP$45,0)),"")</f>
        <v/>
      </c>
      <c r="C78" s="26" t="str">
        <f>IFERROR(INDEX(申込書!$C$21:$C$45,MATCH(SMALL(申込書!$AP$21:$AP$45,ROW(J3)),申込書!$AP$21:$AP$45,0)),"")</f>
        <v/>
      </c>
      <c r="D78" s="26" t="str">
        <f>IFERROR(INDEX(申込書!$D$21:$D$45,MATCH(SMALL(申込書!$AP$21:$AP$45,ROW(J3)),申込書!$AP$21:$AP$45,0)),"")</f>
        <v/>
      </c>
      <c r="F78" s="26">
        <v>3</v>
      </c>
      <c r="G78" s="26" t="str">
        <f>IFERROR(INDEX(申込書!$B$21:$B$45,MATCH(SMALL(申込書!$AR$21:$AR$45,ROW(J3)),申込書!$AR$21:$AR$45,0)),"")</f>
        <v/>
      </c>
      <c r="H78" s="26" t="str">
        <f>IFERROR(INDEX(申込書!$C$21:$C$45,MATCH(SMALL(申込書!$AR$21:$AR$45,ROW(J3)),申込書!$AR$21:$AR$45,0)),"")</f>
        <v/>
      </c>
      <c r="I78" s="26" t="str">
        <f>IFERROR(INDEX(申込書!$D$21:$D$45,MATCH(SMALL(申込書!$AR$21:$AR$45,ROW(J3)),申込書!$AR$21:$AR$45,0)),"")</f>
        <v/>
      </c>
    </row>
    <row r="80" spans="1:9" ht="18.75" customHeight="1">
      <c r="A80" s="251" t="s">
        <v>149</v>
      </c>
      <c r="B80" s="251"/>
      <c r="C80" s="251"/>
      <c r="D80" s="251"/>
      <c r="F80" s="252" t="s">
        <v>150</v>
      </c>
      <c r="G80" s="252"/>
      <c r="H80" s="252"/>
      <c r="I80" s="252"/>
    </row>
    <row r="81" spans="1:9" ht="18.75" customHeight="1">
      <c r="A81" s="36" t="s">
        <v>35</v>
      </c>
      <c r="B81" s="36" t="s">
        <v>36</v>
      </c>
      <c r="C81" s="36" t="s">
        <v>28</v>
      </c>
      <c r="D81" s="36" t="s">
        <v>37</v>
      </c>
      <c r="F81" s="35" t="s">
        <v>35</v>
      </c>
      <c r="G81" s="35" t="s">
        <v>36</v>
      </c>
      <c r="H81" s="35" t="s">
        <v>28</v>
      </c>
      <c r="I81" s="35" t="s">
        <v>37</v>
      </c>
    </row>
    <row r="82" spans="1:9" ht="18.75" customHeight="1">
      <c r="A82" s="26">
        <v>1</v>
      </c>
      <c r="B82" s="26" t="str">
        <f>IFERROR(INDEX(申込書!$B$21:$B$45,MATCH(SMALL(申込書!$AQ$21:$AQ$45,ROW(J1)),申込書!$AQ$21:$AQ$45,0)),"")</f>
        <v/>
      </c>
      <c r="C82" s="26" t="str">
        <f>IFERROR(INDEX(申込書!$C$21:$C$45,MATCH(SMALL(申込書!$AQ$21:$AQ$45,ROW(J1)),申込書!$AQ$21:$AQ$45,0)),"")</f>
        <v/>
      </c>
      <c r="D82" s="26" t="str">
        <f>IFERROR(INDEX(申込書!$D$21:$D$45,MATCH(SMALL(申込書!$AQ$21:$AQ$45,ROW(J1)),申込書!$AQ$21:$AQ$45,0)),"")</f>
        <v/>
      </c>
      <c r="F82" s="26">
        <v>1</v>
      </c>
      <c r="G82" s="26" t="str">
        <f>IFERROR(INDEX(申込書!$B$21:$B$45,MATCH(SMALL(申込書!$AS$21:$AS$45,ROW(J1)),申込書!$AS$21:$AS$45,0)),"")</f>
        <v/>
      </c>
      <c r="H82" s="26" t="str">
        <f>IFERROR(INDEX(申込書!$C$21:$C$45,MATCH(SMALL(申込書!$AS$21:$AS$45,ROW(J1)),申込書!$AS$21:$AS$45,0)),"")</f>
        <v/>
      </c>
      <c r="I82" s="26" t="str">
        <f>IFERROR(INDEX(申込書!$D$21:$D$45,MATCH(SMALL(申込書!$AS$21:$AS$45,ROW(J1)),申込書!$AS$21:$AS$45,0)),"")</f>
        <v/>
      </c>
    </row>
    <row r="83" spans="1:9" ht="18.75" customHeight="1">
      <c r="A83" s="26">
        <v>2</v>
      </c>
      <c r="B83" s="26" t="str">
        <f>IFERROR(INDEX(申込書!$B$21:$B$45,MATCH(SMALL(申込書!$AQ$21:$AQ$45,ROW(J2)),申込書!$AQ$21:$AQ$45,0)),"")</f>
        <v/>
      </c>
      <c r="C83" s="26" t="str">
        <f>IFERROR(INDEX(申込書!$C$21:$C$45,MATCH(SMALL(申込書!$AQ$21:$AQ$45,ROW(J2)),申込書!$AQ$21:$AQ$45,0)),"")</f>
        <v/>
      </c>
      <c r="D83" s="26" t="str">
        <f>IFERROR(INDEX(申込書!$D$21:$D$45,MATCH(SMALL(申込書!$AQ$21:$AQ$45,ROW(J2)),申込書!$AQ$21:$AQ$45,0)),"")</f>
        <v/>
      </c>
      <c r="F83" s="26">
        <v>2</v>
      </c>
      <c r="G83" s="26" t="str">
        <f>IFERROR(INDEX(申込書!$B$21:$B$45,MATCH(SMALL(申込書!$AS$21:$AS$45,ROW(J2)),申込書!$AS$21:$AS$45,0)),"")</f>
        <v/>
      </c>
      <c r="H83" s="26" t="str">
        <f>IFERROR(INDEX(申込書!$C$21:$C$45,MATCH(SMALL(申込書!$AS$21:$AS$45,ROW(J2)),申込書!$AS$21:$AS$45,0)),"")</f>
        <v/>
      </c>
      <c r="I83" s="26" t="str">
        <f>IFERROR(INDEX(申込書!$D$21:$D$45,MATCH(SMALL(申込書!$AS$21:$AS$45,ROW(J2)),申込書!$AS$21:$AS$45,0)),"")</f>
        <v/>
      </c>
    </row>
    <row r="84" spans="1:9" ht="18.75" customHeight="1">
      <c r="A84" s="26">
        <v>3</v>
      </c>
      <c r="B84" s="26" t="str">
        <f>IFERROR(INDEX(申込書!$B$21:$B$45,MATCH(SMALL(申込書!$AQ$21:$AQ$45,ROW(J3)),申込書!$AQ$21:$AQ$45,0)),"")</f>
        <v/>
      </c>
      <c r="C84" s="26" t="str">
        <f>IFERROR(INDEX(申込書!$C$21:$C$45,MATCH(SMALL(申込書!$AQ$21:$AQ$45,ROW(J3)),申込書!$AQ$21:$AQ$45,0)),"")</f>
        <v/>
      </c>
      <c r="D84" s="26" t="str">
        <f>IFERROR(INDEX(申込書!$D$21:$D$45,MATCH(SMALL(申込書!$AQ$21:$AQ$45,ROW(J3)),申込書!$AQ$21:$AQ$45,0)),"")</f>
        <v/>
      </c>
      <c r="F84" s="26">
        <v>3</v>
      </c>
      <c r="G84" s="26" t="str">
        <f>IFERROR(INDEX(申込書!$B$21:$B$45,MATCH(SMALL(申込書!$AS$21:$AS$45,ROW(J3)),申込書!$AS$21:$AS$45,0)),"")</f>
        <v/>
      </c>
      <c r="H84" s="26" t="str">
        <f>IFERROR(INDEX(申込書!$C$21:$C$45,MATCH(SMALL(申込書!$AS$21:$AS$45,ROW(J3)),申込書!$AS$21:$AS$45,0)),"")</f>
        <v/>
      </c>
      <c r="I84" s="26" t="str">
        <f>IFERROR(INDEX(申込書!$D$21:$D$45,MATCH(SMALL(申込書!$AS$21:$AS$45,ROW(J3)),申込書!$AS$21:$AS$45,0)),"")</f>
        <v/>
      </c>
    </row>
    <row r="86" spans="1:9" ht="18.75" customHeight="1">
      <c r="A86" s="251" t="s">
        <v>151</v>
      </c>
      <c r="B86" s="251"/>
      <c r="C86" s="251"/>
      <c r="D86" s="251"/>
      <c r="F86" s="252" t="s">
        <v>152</v>
      </c>
      <c r="G86" s="252"/>
      <c r="H86" s="252"/>
      <c r="I86" s="252"/>
    </row>
    <row r="87" spans="1:9" ht="18.75" customHeight="1">
      <c r="A87" s="36" t="s">
        <v>35</v>
      </c>
      <c r="B87" s="36" t="s">
        <v>36</v>
      </c>
      <c r="C87" s="36" t="s">
        <v>28</v>
      </c>
      <c r="D87" s="36" t="s">
        <v>37</v>
      </c>
      <c r="F87" s="35" t="s">
        <v>35</v>
      </c>
      <c r="G87" s="35" t="s">
        <v>36</v>
      </c>
      <c r="H87" s="35" t="s">
        <v>28</v>
      </c>
      <c r="I87" s="35" t="s">
        <v>37</v>
      </c>
    </row>
    <row r="88" spans="1:9" ht="18.75" customHeight="1">
      <c r="A88" s="26">
        <v>1</v>
      </c>
      <c r="B88" s="26" t="str">
        <f>IFERROR(INDEX(申込書!$B$21:$B$45,MATCH(SMALL(申込書!$AT$21:$AT$45,ROW(J1)),申込書!$AT$21:$AT$45,0)),"")</f>
        <v/>
      </c>
      <c r="C88" s="26" t="str">
        <f>IFERROR(INDEX(申込書!$C$21:$C$45,MATCH(SMALL(申込書!$AT$21:$AT$45,ROW(J1)),申込書!$AT$21:$AT$45,0)),"")</f>
        <v/>
      </c>
      <c r="D88" s="26" t="str">
        <f>IFERROR(INDEX(申込書!$D$21:$D$45,MATCH(SMALL(申込書!$AT$21:$AT$45,ROW(J1)),申込書!$AT$21:$AT$45,0)),"")</f>
        <v/>
      </c>
      <c r="F88" s="26">
        <v>1</v>
      </c>
      <c r="G88" s="26" t="str">
        <f>IFERROR(INDEX(申込書!$B$21:$B$45,MATCH(SMALL(申込書!$AV$21:$AV$45,ROW(J1)),申込書!$AV$21:$AV$45,0)),"")</f>
        <v/>
      </c>
      <c r="H88" s="26" t="str">
        <f>IFERROR(INDEX(申込書!$C$21:$C$45,MATCH(SMALL(申込書!$AV$21:$AV$45,ROW(J1)),申込書!$AV$21:$AV$45,0)),"")</f>
        <v/>
      </c>
      <c r="I88" s="26" t="str">
        <f>IFERROR(INDEX(申込書!$D$21:$D$45,MATCH(SMALL(申込書!$AV$21:$AV$45,ROW(J1)),申込書!$AV$21:$AV$45,0)),"")</f>
        <v/>
      </c>
    </row>
    <row r="89" spans="1:9" ht="18.75" customHeight="1">
      <c r="A89" s="26">
        <v>2</v>
      </c>
      <c r="B89" s="26" t="str">
        <f>IFERROR(INDEX(申込書!$B$21:$B$45,MATCH(SMALL(申込書!$AT$21:$AT$45,ROW(J2)),申込書!$AT$21:$AT$45,0)),"")</f>
        <v/>
      </c>
      <c r="C89" s="26" t="str">
        <f>IFERROR(INDEX(申込書!$C$21:$C$45,MATCH(SMALL(申込書!$AT$21:$AT$45,ROW(J2)),申込書!$AT$21:$AT$45,0)),"")</f>
        <v/>
      </c>
      <c r="D89" s="26" t="str">
        <f>IFERROR(INDEX(申込書!$D$21:$D$45,MATCH(SMALL(申込書!$AT$21:$AT$45,ROW(J2)),申込書!$AT$21:$AT$45,0)),"")</f>
        <v/>
      </c>
      <c r="F89" s="26">
        <v>2</v>
      </c>
      <c r="G89" s="26" t="str">
        <f>IFERROR(INDEX(申込書!$B$21:$B$45,MATCH(SMALL(申込書!$AV$21:$AV$45,ROW(J2)),申込書!$AV$21:$AV$45,0)),"")</f>
        <v/>
      </c>
      <c r="H89" s="26" t="str">
        <f>IFERROR(INDEX(申込書!$C$21:$C$45,MATCH(SMALL(申込書!$AV$21:$AV$45,ROW(J2)),申込書!$AV$21:$AV$45,0)),"")</f>
        <v/>
      </c>
      <c r="I89" s="26" t="str">
        <f>IFERROR(INDEX(申込書!$D$21:$D$45,MATCH(SMALL(申込書!$AV$21:$AV$45,ROW(J2)),申込書!$AV$21:$AV$45,0)),"")</f>
        <v/>
      </c>
    </row>
    <row r="90" spans="1:9" ht="18.75" customHeight="1">
      <c r="A90" s="26">
        <v>3</v>
      </c>
      <c r="B90" s="26" t="str">
        <f>IFERROR(INDEX(申込書!$B$21:$B$45,MATCH(SMALL(申込書!$AT$21:$AT$45,ROW(J3)),申込書!$AT$21:$AT$45,0)),"")</f>
        <v/>
      </c>
      <c r="C90" s="26" t="str">
        <f>IFERROR(INDEX(申込書!$C$21:$C$45,MATCH(SMALL(申込書!$AT$21:$AT$45,ROW(J3)),申込書!$AT$21:$AT$45,0)),"")</f>
        <v/>
      </c>
      <c r="D90" s="26" t="str">
        <f>IFERROR(INDEX(申込書!$D$21:$D$45,MATCH(SMALL(申込書!$AT$21:$AT$45,ROW(J3)),申込書!$AT$21:$AT$45,0)),"")</f>
        <v/>
      </c>
      <c r="F90" s="26">
        <v>3</v>
      </c>
      <c r="G90" s="26" t="str">
        <f>IFERROR(INDEX(申込書!$B$21:$B$45,MATCH(SMALL(申込書!$AV$21:$AV$45,ROW(J3)),申込書!$AV$21:$AV$45,0)),"")</f>
        <v/>
      </c>
      <c r="H90" s="26" t="str">
        <f>IFERROR(INDEX(申込書!$C$21:$C$45,MATCH(SMALL(申込書!$AV$21:$AV$45,ROW(J3)),申込書!$AV$21:$AV$45,0)),"")</f>
        <v/>
      </c>
      <c r="I90" s="26" t="str">
        <f>IFERROR(INDEX(申込書!$D$21:$D$45,MATCH(SMALL(申込書!$AV$21:$AV$45,ROW(J3)),申込書!$AV$21:$AV$45,0)),"")</f>
        <v/>
      </c>
    </row>
    <row r="92" spans="1:9" ht="18.75" customHeight="1">
      <c r="A92" s="251" t="s">
        <v>153</v>
      </c>
      <c r="B92" s="251"/>
      <c r="C92" s="251"/>
      <c r="D92" s="251"/>
      <c r="F92" s="252" t="s">
        <v>154</v>
      </c>
      <c r="G92" s="252"/>
      <c r="H92" s="252"/>
      <c r="I92" s="252"/>
    </row>
    <row r="93" spans="1:9" ht="18.75" customHeight="1">
      <c r="A93" s="36" t="s">
        <v>35</v>
      </c>
      <c r="B93" s="36" t="s">
        <v>36</v>
      </c>
      <c r="C93" s="36" t="s">
        <v>28</v>
      </c>
      <c r="D93" s="36" t="s">
        <v>37</v>
      </c>
      <c r="F93" s="35" t="s">
        <v>35</v>
      </c>
      <c r="G93" s="35" t="s">
        <v>36</v>
      </c>
      <c r="H93" s="35" t="s">
        <v>28</v>
      </c>
      <c r="I93" s="35" t="s">
        <v>37</v>
      </c>
    </row>
    <row r="94" spans="1:9" ht="18.75" customHeight="1">
      <c r="A94" s="26">
        <v>1</v>
      </c>
      <c r="B94" s="26" t="str">
        <f>IFERROR(INDEX(申込書!$B$21:$B$45,MATCH(SMALL(申込書!$AU$21:$AU$45,ROW(J1)),申込書!$AU$21:$AU$45,0)),"")</f>
        <v/>
      </c>
      <c r="C94" s="26" t="str">
        <f>IFERROR(INDEX(申込書!$C$21:$C$45,MATCH(SMALL(申込書!$AU$21:$AU$45,ROW(J1)),申込書!$AU$21:$AU$45,0)),"")</f>
        <v/>
      </c>
      <c r="D94" s="26" t="str">
        <f>IFERROR(INDEX(申込書!$D$21:$D$45,MATCH(SMALL(申込書!$AU$21:$AU$45,ROW(J1)),申込書!$AU$21:$AU$45,0)),"")</f>
        <v/>
      </c>
      <c r="F94" s="26">
        <v>1</v>
      </c>
      <c r="G94" s="26" t="str">
        <f>IFERROR(INDEX(申込書!$B$21:$B$45,MATCH(SMALL(申込書!$AW$21:$AW$45,ROW(J1)),申込書!$AW$21:$AW$45,0)),"")</f>
        <v/>
      </c>
      <c r="H94" s="26" t="str">
        <f>IFERROR(INDEX(申込書!$C$21:$C$45,MATCH(SMALL(申込書!$AW$21:$AW$45,ROW(J1)),申込書!$AW$21:$AW$45,0)),"")</f>
        <v/>
      </c>
      <c r="I94" s="26" t="str">
        <f>IFERROR(INDEX(申込書!$D$21:$D$45,MATCH(SMALL(申込書!$AW$21:$AW$45,ROW(J1)),申込書!$AW$21:$AW$45,0)),"")</f>
        <v/>
      </c>
    </row>
    <row r="95" spans="1:9" ht="18.75" customHeight="1">
      <c r="A95" s="26">
        <v>2</v>
      </c>
      <c r="B95" s="26" t="str">
        <f>IFERROR(INDEX(申込書!$B$21:$B$45,MATCH(SMALL(申込書!$AU$21:$AU$45,ROW(J2)),申込書!$AU$21:$AU$45,0)),"")</f>
        <v/>
      </c>
      <c r="C95" s="26" t="str">
        <f>IFERROR(INDEX(申込書!$C$21:$C$45,MATCH(SMALL(申込書!$AU$21:$AU$45,ROW(J2)),申込書!$AU$21:$AU$45,0)),"")</f>
        <v/>
      </c>
      <c r="D95" s="26" t="str">
        <f>IFERROR(INDEX(申込書!$D$21:$D$45,MATCH(SMALL(申込書!$AU$21:$AU$45,ROW(J2)),申込書!$AU$21:$AU$45,0)),"")</f>
        <v/>
      </c>
      <c r="F95" s="26">
        <v>2</v>
      </c>
      <c r="G95" s="26" t="str">
        <f>IFERROR(INDEX(申込書!$B$21:$B$45,MATCH(SMALL(申込書!$AW$21:$AW$45,ROW(J2)),申込書!$AW$21:$AW$45,0)),"")</f>
        <v/>
      </c>
      <c r="H95" s="26" t="str">
        <f>IFERROR(INDEX(申込書!$C$21:$C$45,MATCH(SMALL(申込書!$AW$21:$AW$45,ROW(J2)),申込書!$AW$21:$AW$45,0)),"")</f>
        <v/>
      </c>
      <c r="I95" s="26" t="str">
        <f>IFERROR(INDEX(申込書!$D$21:$D$45,MATCH(SMALL(申込書!$AW$21:$AW$45,ROW(J2)),申込書!$AW$21:$AW$45,0)),"")</f>
        <v/>
      </c>
    </row>
    <row r="96" spans="1:9" ht="18.75" customHeight="1">
      <c r="A96" s="26">
        <v>3</v>
      </c>
      <c r="B96" s="26" t="str">
        <f>IFERROR(INDEX(申込書!$B$21:$B$45,MATCH(SMALL(申込書!$AU$21:$AU$45,ROW(J3)),申込書!$AU$21:$AU$45,0)),"")</f>
        <v/>
      </c>
      <c r="C96" s="26" t="str">
        <f>IFERROR(INDEX(申込書!$C$21:$C$45,MATCH(SMALL(申込書!$AU$21:$AU$45,ROW(J3)),申込書!$AU$21:$AU$45,0)),"")</f>
        <v/>
      </c>
      <c r="D96" s="26" t="str">
        <f>IFERROR(INDEX(申込書!$D$21:$D$45,MATCH(SMALL(申込書!$AU$21:$AU$45,ROW(J3)),申込書!$AU$21:$AU$45,0)),"")</f>
        <v/>
      </c>
      <c r="F96" s="26">
        <v>3</v>
      </c>
      <c r="G96" s="26" t="str">
        <f>IFERROR(INDEX(申込書!$B$21:$B$45,MATCH(SMALL(申込書!$AW$21:$AW$45,ROW(J3)),申込書!$AW$21:$AW$45,0)),"")</f>
        <v/>
      </c>
      <c r="H96" s="26" t="str">
        <f>IFERROR(INDEX(申込書!$C$21:$C$45,MATCH(SMALL(申込書!$AW$21:$AW$45,ROW(J3)),申込書!$AW$21:$AW$45,0)),"")</f>
        <v/>
      </c>
      <c r="I96" s="26" t="str">
        <f>IFERROR(INDEX(申込書!$D$21:$D$45,MATCH(SMALL(申込書!$AW$21:$AW$45,ROW(J3)),申込書!$AW$21:$AW$45,0)),"")</f>
        <v/>
      </c>
    </row>
    <row r="98" spans="1:9" ht="18.75" customHeight="1">
      <c r="A98" s="251" t="s">
        <v>155</v>
      </c>
      <c r="B98" s="251"/>
      <c r="C98" s="251"/>
      <c r="D98" s="251"/>
      <c r="F98" s="252" t="s">
        <v>156</v>
      </c>
      <c r="G98" s="252"/>
      <c r="H98" s="252"/>
      <c r="I98" s="252"/>
    </row>
    <row r="99" spans="1:9" ht="18.75" customHeight="1">
      <c r="A99" s="36" t="s">
        <v>35</v>
      </c>
      <c r="B99" s="36" t="s">
        <v>36</v>
      </c>
      <c r="C99" s="36" t="s">
        <v>28</v>
      </c>
      <c r="D99" s="36" t="s">
        <v>37</v>
      </c>
      <c r="F99" s="35" t="s">
        <v>35</v>
      </c>
      <c r="G99" s="35" t="s">
        <v>36</v>
      </c>
      <c r="H99" s="35" t="s">
        <v>28</v>
      </c>
      <c r="I99" s="35" t="s">
        <v>37</v>
      </c>
    </row>
    <row r="100" spans="1:9" ht="18.75" customHeight="1">
      <c r="A100" s="26">
        <v>1</v>
      </c>
      <c r="B100" s="26" t="str">
        <f>IFERROR(INDEX(申込書!$B$21:$B$45,MATCH(SMALL(申込書!$AX$21:$AX$45,ROW(J1)),申込書!$AX$21:$AX$45,0)),"")</f>
        <v/>
      </c>
      <c r="C100" s="26" t="str">
        <f>IFERROR(INDEX(申込書!$C$21:$C$45,MATCH(SMALL(申込書!$AX$21:$AX$45,ROW(J1)),申込書!$AX$21:$AX$45,0)),"")</f>
        <v/>
      </c>
      <c r="D100" s="26" t="str">
        <f>IFERROR(INDEX(申込書!$D$21:$D$45,MATCH(SMALL(申込書!$AX$21:$AX$45,ROW(J1)),申込書!$AX$21:$AX$45,0)),"")</f>
        <v/>
      </c>
      <c r="F100" s="26">
        <v>1</v>
      </c>
      <c r="G100" s="26" t="str">
        <f>IFERROR(INDEX(申込書!$B$21:$B$45,MATCH(SMALL(申込書!$AZ$21:$AZ$45,ROW(J1)),申込書!$AZ$21:$AZ$45,0)),"")</f>
        <v/>
      </c>
      <c r="H100" s="26" t="str">
        <f>IFERROR(INDEX(申込書!$C$21:$C$45,MATCH(SMALL(申込書!$AZ$21:$AZ$45,ROW(J1)),申込書!$AZ$21:$AZ$45,0)),"")</f>
        <v/>
      </c>
      <c r="I100" s="26" t="str">
        <f>IFERROR(INDEX(申込書!$D$21:$D$45,MATCH(SMALL(申込書!$AZ$21:$AZ$45,ROW(J1)),申込書!$AZ$21:$AZ$45,0)),"")</f>
        <v/>
      </c>
    </row>
    <row r="101" spans="1:9" ht="18.75" customHeight="1">
      <c r="A101" s="26">
        <v>2</v>
      </c>
      <c r="B101" s="26" t="str">
        <f>IFERROR(INDEX(申込書!$B$21:$B$45,MATCH(SMALL(申込書!$AX$21:$AX$45,ROW(J2)),申込書!$AX$21:$AX$45,0)),"")</f>
        <v/>
      </c>
      <c r="C101" s="26" t="str">
        <f>IFERROR(INDEX(申込書!$C$21:$C$45,MATCH(SMALL(申込書!$AX$21:$AX$45,ROW(J2)),申込書!$AX$21:$AX$45,0)),"")</f>
        <v/>
      </c>
      <c r="D101" s="26" t="str">
        <f>IFERROR(INDEX(申込書!$D$21:$D$45,MATCH(SMALL(申込書!$AX$21:$AX$45,ROW(J2)),申込書!$AX$21:$AX$45,0)),"")</f>
        <v/>
      </c>
      <c r="F101" s="26">
        <v>2</v>
      </c>
      <c r="G101" s="26" t="str">
        <f>IFERROR(INDEX(申込書!$B$21:$B$45,MATCH(SMALL(申込書!$AZ$21:$AZ$45,ROW(J2)),申込書!$AZ$21:$AZ$45,0)),"")</f>
        <v/>
      </c>
      <c r="H101" s="26" t="str">
        <f>IFERROR(INDEX(申込書!$C$21:$C$45,MATCH(SMALL(申込書!$AZ$21:$AZ$45,ROW(J2)),申込書!$AZ$21:$AZ$45,0)),"")</f>
        <v/>
      </c>
      <c r="I101" s="26" t="str">
        <f>IFERROR(INDEX(申込書!$D$21:$D$45,MATCH(SMALL(申込書!$AZ$21:$AZ$45,ROW(J2)),申込書!$AZ$21:$AZ$45,0)),"")</f>
        <v/>
      </c>
    </row>
    <row r="102" spans="1:9" ht="18.75" customHeight="1">
      <c r="A102" s="26">
        <v>3</v>
      </c>
      <c r="B102" s="26" t="str">
        <f>IFERROR(INDEX(申込書!$B$21:$B$45,MATCH(SMALL(申込書!$AX$21:$AX$45,ROW(J3)),申込書!$AX$21:$AX$45,0)),"")</f>
        <v/>
      </c>
      <c r="C102" s="26" t="str">
        <f>IFERROR(INDEX(申込書!$C$21:$C$45,MATCH(SMALL(申込書!$AX$21:$AX$45,ROW(J3)),申込書!$AX$21:$AX$45,0)),"")</f>
        <v/>
      </c>
      <c r="D102" s="26" t="str">
        <f>IFERROR(INDEX(申込書!$D$21:$D$45,MATCH(SMALL(申込書!$AX$21:$AX$45,ROW(J3)),申込書!$AX$21:$AX$45,0)),"")</f>
        <v/>
      </c>
      <c r="F102" s="26">
        <v>3</v>
      </c>
      <c r="G102" s="26" t="str">
        <f>IFERROR(INDEX(申込書!$B$21:$B$45,MATCH(SMALL(申込書!$AZ$21:$AZ$45,ROW(J3)),申込書!$AZ$21:$AZ$45,0)),"")</f>
        <v/>
      </c>
      <c r="H102" s="26" t="str">
        <f>IFERROR(INDEX(申込書!$C$21:$C$45,MATCH(SMALL(申込書!$AZ$21:$AZ$45,ROW(J3)),申込書!$AZ$21:$AZ$45,0)),"")</f>
        <v/>
      </c>
      <c r="I102" s="26" t="str">
        <f>IFERROR(INDEX(申込書!$D$21:$D$45,MATCH(SMALL(申込書!$AZ$21:$AZ$45,ROW(J3)),申込書!$AZ$21:$AZ$45,0)),"")</f>
        <v/>
      </c>
    </row>
    <row r="104" spans="1:9" ht="18.75" customHeight="1">
      <c r="A104" s="251" t="s">
        <v>157</v>
      </c>
      <c r="B104" s="251"/>
      <c r="C104" s="251"/>
      <c r="D104" s="251"/>
      <c r="F104" s="252" t="s">
        <v>158</v>
      </c>
      <c r="G104" s="252"/>
      <c r="H104" s="252"/>
      <c r="I104" s="252"/>
    </row>
    <row r="105" spans="1:9" ht="18.75" customHeight="1">
      <c r="A105" s="36" t="s">
        <v>35</v>
      </c>
      <c r="B105" s="36" t="s">
        <v>36</v>
      </c>
      <c r="C105" s="36" t="s">
        <v>28</v>
      </c>
      <c r="D105" s="36" t="s">
        <v>37</v>
      </c>
      <c r="F105" s="35" t="s">
        <v>35</v>
      </c>
      <c r="G105" s="35" t="s">
        <v>36</v>
      </c>
      <c r="H105" s="35" t="s">
        <v>28</v>
      </c>
      <c r="I105" s="35" t="s">
        <v>37</v>
      </c>
    </row>
    <row r="106" spans="1:9" ht="18.75" customHeight="1">
      <c r="A106" s="26">
        <v>1</v>
      </c>
      <c r="B106" s="26" t="str">
        <f>IFERROR(INDEX(申込書!$B$21:$B$45,MATCH(SMALL(申込書!$AY$21:$AY$45,ROW(J1)),申込書!$AY$21:$AY$45,0)),"")</f>
        <v/>
      </c>
      <c r="C106" s="26" t="str">
        <f>IFERROR(INDEX(申込書!$C$21:$C$45,MATCH(SMALL(申込書!$AY$21:$AY$45,ROW(J1)),申込書!$AY$21:$AY$45,0)),"")</f>
        <v/>
      </c>
      <c r="D106" s="26" t="str">
        <f>IFERROR(INDEX(申込書!$D$21:$D$45,MATCH(SMALL(申込書!$AY$21:$AY$45,ROW(J1)),申込書!$AY$21:$AY$45,0)),"")</f>
        <v/>
      </c>
      <c r="F106" s="26">
        <v>1</v>
      </c>
      <c r="G106" s="26" t="str">
        <f>IFERROR(INDEX(申込書!$B$21:$B$45,MATCH(SMALL(申込書!$BA$21:$BA$45,ROW(J1)),申込書!$BA$21:$BA$45,0)),"")</f>
        <v/>
      </c>
      <c r="H106" s="26" t="str">
        <f>IFERROR(INDEX(申込書!$C$21:$C$45,MATCH(SMALL(申込書!$BA$21:$BA$45,ROW(J1)),申込書!$BA$21:$BA$45,0)),"")</f>
        <v/>
      </c>
      <c r="I106" s="26" t="str">
        <f>IFERROR(INDEX(申込書!$D$21:$D$45,MATCH(SMALL(申込書!$BA$21:$BA$45,ROW(J1)),申込書!$BA$21:$BA$45,0)),"")</f>
        <v/>
      </c>
    </row>
    <row r="107" spans="1:9" ht="18.75" customHeight="1">
      <c r="A107" s="26">
        <v>2</v>
      </c>
      <c r="B107" s="26" t="str">
        <f>IFERROR(INDEX(申込書!$B$21:$B$45,MATCH(SMALL(申込書!$AY$21:$AY$45,ROW(J2)),申込書!$AY$21:$AY$45,0)),"")</f>
        <v/>
      </c>
      <c r="C107" s="26" t="str">
        <f>IFERROR(INDEX(申込書!$C$21:$C$45,MATCH(SMALL(申込書!$AY$21:$AY$45,ROW(J2)),申込書!$AY$21:$AY$45,0)),"")</f>
        <v/>
      </c>
      <c r="D107" s="26" t="str">
        <f>IFERROR(INDEX(申込書!$D$21:$D$45,MATCH(SMALL(申込書!$AY$21:$AY$45,ROW(J2)),申込書!$AY$21:$AY$45,0)),"")</f>
        <v/>
      </c>
      <c r="F107" s="26">
        <v>2</v>
      </c>
      <c r="G107" s="26" t="str">
        <f>IFERROR(INDEX(申込書!$B$21:$B$45,MATCH(SMALL(申込書!$BA$21:$BA$45,ROW(J2)),申込書!$BA$21:$BA$45,0)),"")</f>
        <v/>
      </c>
      <c r="H107" s="26" t="str">
        <f>IFERROR(INDEX(申込書!$C$21:$C$45,MATCH(SMALL(申込書!$BA$21:$BA$45,ROW(J2)),申込書!$BA$21:$BA$45,0)),"")</f>
        <v/>
      </c>
      <c r="I107" s="26" t="str">
        <f>IFERROR(INDEX(申込書!$D$21:$D$45,MATCH(SMALL(申込書!$BA$21:$BA$45,ROW(J2)),申込書!$BA$21:$BA$45,0)),"")</f>
        <v/>
      </c>
    </row>
    <row r="108" spans="1:9" ht="18.75" customHeight="1">
      <c r="A108" s="26">
        <v>3</v>
      </c>
      <c r="B108" s="26" t="str">
        <f>IFERROR(INDEX(申込書!$B$21:$B$45,MATCH(SMALL(申込書!$AY$21:$AY$45,ROW(J3)),申込書!$AY$21:$AY$45,0)),"")</f>
        <v/>
      </c>
      <c r="C108" s="26" t="str">
        <f>IFERROR(INDEX(申込書!$C$21:$C$45,MATCH(SMALL(申込書!$AY$21:$AY$45,ROW(J3)),申込書!$AY$21:$AY$45,0)),"")</f>
        <v/>
      </c>
      <c r="D108" s="26" t="str">
        <f>IFERROR(INDEX(申込書!$D$21:$D$45,MATCH(SMALL(申込書!$AY$21:$AY$45,ROW(J3)),申込書!$AY$21:$AY$45,0)),"")</f>
        <v/>
      </c>
      <c r="F108" s="26">
        <v>3</v>
      </c>
      <c r="G108" s="26" t="str">
        <f>IFERROR(INDEX(申込書!$B$21:$B$45,MATCH(SMALL(申込書!$BA$21:$BA$45,ROW(J3)),申込書!$BA$21:$BA$45,0)),"")</f>
        <v/>
      </c>
      <c r="H108" s="26" t="str">
        <f>IFERROR(INDEX(申込書!$C$21:$C$45,MATCH(SMALL(申込書!$BA$21:$BA$45,ROW(J3)),申込書!$BA$21:$BA$45,0)),"")</f>
        <v/>
      </c>
      <c r="I108" s="26" t="str">
        <f>IFERROR(INDEX(申込書!$D$21:$D$45,MATCH(SMALL(申込書!$BA$21:$BA$45,ROW(J3)),申込書!$BA$21:$BA$45,0)),"")</f>
        <v/>
      </c>
    </row>
  </sheetData>
  <sheetProtection algorithmName="SHA-512" hashValue="jlZa04hAsvfVhSTe0y8ihj5XE7+lmYQ1COocs4qaDfO+bjPXeYSAYo00nORV2DPNUg/WKjdfZ9JgtWonz7yHQw==" saltValue="eHYvYzY2yN6/vLmzdSYNyw==" spinCount="100000" sheet="1" objects="1" scenarios="1" formatCells="0"/>
  <mergeCells count="32">
    <mergeCell ref="A44:D44"/>
    <mergeCell ref="F44:I44"/>
    <mergeCell ref="A80:D80"/>
    <mergeCell ref="F80:I80"/>
    <mergeCell ref="A2:D2"/>
    <mergeCell ref="F2:I2"/>
    <mergeCell ref="A10:D10"/>
    <mergeCell ref="F10:I10"/>
    <mergeCell ref="A18:D18"/>
    <mergeCell ref="F18:I18"/>
    <mergeCell ref="A26:D26"/>
    <mergeCell ref="F26:I26"/>
    <mergeCell ref="A32:D32"/>
    <mergeCell ref="F32:I32"/>
    <mergeCell ref="A38:D38"/>
    <mergeCell ref="F38:I38"/>
    <mergeCell ref="A104:D104"/>
    <mergeCell ref="F104:I104"/>
    <mergeCell ref="A50:D50"/>
    <mergeCell ref="F50:I50"/>
    <mergeCell ref="A58:D58"/>
    <mergeCell ref="F58:I58"/>
    <mergeCell ref="A66:D66"/>
    <mergeCell ref="F66:I66"/>
    <mergeCell ref="A98:D98"/>
    <mergeCell ref="F98:I98"/>
    <mergeCell ref="A92:D92"/>
    <mergeCell ref="F92:I92"/>
    <mergeCell ref="A74:D74"/>
    <mergeCell ref="F74:I74"/>
    <mergeCell ref="A86:D86"/>
    <mergeCell ref="F86:I86"/>
  </mergeCells>
  <phoneticPr fontId="2"/>
  <printOptions horizontalCentered="1"/>
  <pageMargins left="0.70866141732283472" right="0.70866141732283472" top="0.74803149606299213" bottom="0.74803149606299213" header="0.31496062992125984" footer="0.31496062992125984"/>
  <pageSetup paperSize="9" scale="60" orientation="portrait" r:id="rId1"/>
  <rowBreaks count="2" manualBreakCount="2">
    <brk id="48" max="8" man="1"/>
    <brk id="109"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45846-E751-43EF-AF73-B15A15FAC179}">
  <sheetPr>
    <tabColor rgb="FF00B0F0"/>
  </sheetPr>
  <dimension ref="A1:H34"/>
  <sheetViews>
    <sheetView view="pageBreakPreview" topLeftCell="A16" zoomScale="115" zoomScaleNormal="100" zoomScaleSheetLayoutView="115" workbookViewId="0">
      <selection activeCell="G18" sqref="G18"/>
    </sheetView>
  </sheetViews>
  <sheetFormatPr defaultColWidth="11.625" defaultRowHeight="13.5"/>
  <cols>
    <col min="1" max="3" width="11.625" style="7"/>
    <col min="4" max="4" width="2.875" style="7" customWidth="1"/>
    <col min="5" max="8" width="8.5" style="7" bestFit="1" customWidth="1"/>
    <col min="9" max="16384" width="11.625" style="7"/>
  </cols>
  <sheetData>
    <row r="1" spans="1:8" ht="24">
      <c r="A1" s="276" t="s">
        <v>43</v>
      </c>
      <c r="B1" s="276"/>
      <c r="C1" s="276"/>
      <c r="D1" s="276"/>
      <c r="E1" s="276"/>
      <c r="F1" s="276"/>
      <c r="G1" s="276"/>
      <c r="H1" s="276"/>
    </row>
    <row r="3" spans="1:8" ht="19.899999999999999" customHeight="1">
      <c r="A3" s="277" t="s">
        <v>128</v>
      </c>
      <c r="B3" s="278"/>
      <c r="C3" s="279"/>
      <c r="D3" s="8"/>
      <c r="E3" s="8" t="s">
        <v>8</v>
      </c>
      <c r="F3" s="11"/>
    </row>
    <row r="4" spans="1:8" ht="19.899999999999999" customHeight="1">
      <c r="A4" s="9"/>
      <c r="C4" s="10"/>
      <c r="E4" s="8" t="s">
        <v>9</v>
      </c>
      <c r="F4" s="11"/>
    </row>
    <row r="5" spans="1:8" ht="19.899999999999999" customHeight="1">
      <c r="A5" s="9"/>
      <c r="C5" s="10"/>
      <c r="E5" s="8" t="s">
        <v>44</v>
      </c>
      <c r="F5" s="11"/>
      <c r="H5" s="11"/>
    </row>
    <row r="6" spans="1:8" ht="19.899999999999999" customHeight="1">
      <c r="A6" s="9"/>
      <c r="C6" s="10"/>
      <c r="E6" s="8" t="s">
        <v>11</v>
      </c>
      <c r="F6" s="11"/>
      <c r="H6" s="11"/>
    </row>
    <row r="7" spans="1:8" ht="28.9" customHeight="1">
      <c r="A7" s="9"/>
      <c r="C7" s="10"/>
      <c r="E7" s="8" t="s">
        <v>12</v>
      </c>
      <c r="H7" s="11"/>
    </row>
    <row r="8" spans="1:8" ht="19.899999999999999" customHeight="1">
      <c r="A8" s="9"/>
      <c r="C8" s="10"/>
      <c r="E8" s="8"/>
      <c r="H8" s="11"/>
    </row>
    <row r="9" spans="1:8" ht="19.899999999999999" customHeight="1">
      <c r="A9" s="9"/>
      <c r="C9" s="10"/>
      <c r="E9" s="8" t="s">
        <v>13</v>
      </c>
      <c r="F9" s="11"/>
      <c r="H9" s="11"/>
    </row>
    <row r="10" spans="1:8" ht="19.899999999999999" customHeight="1">
      <c r="A10" s="9"/>
      <c r="C10" s="10"/>
      <c r="E10" s="8"/>
      <c r="F10" s="11"/>
      <c r="H10" s="11"/>
    </row>
    <row r="11" spans="1:8" ht="19.899999999999999" customHeight="1">
      <c r="A11" s="9"/>
      <c r="C11" s="10"/>
      <c r="E11" s="269" t="s">
        <v>129</v>
      </c>
      <c r="F11" s="269"/>
      <c r="G11" s="269"/>
      <c r="H11" s="11"/>
    </row>
    <row r="12" spans="1:8" ht="19.899999999999999" customHeight="1">
      <c r="A12" s="9"/>
      <c r="C12" s="10"/>
      <c r="E12" s="270" t="s">
        <v>130</v>
      </c>
      <c r="F12" s="270"/>
      <c r="G12" s="270"/>
      <c r="H12" s="11"/>
    </row>
    <row r="13" spans="1:8" ht="28.9" customHeight="1">
      <c r="A13" s="9"/>
      <c r="C13" s="10"/>
      <c r="E13" s="270" t="s">
        <v>131</v>
      </c>
      <c r="F13" s="270"/>
      <c r="G13" s="270"/>
      <c r="H13" s="11"/>
    </row>
    <row r="14" spans="1:8" ht="19.899999999999999" customHeight="1">
      <c r="A14" s="9"/>
      <c r="C14" s="10"/>
      <c r="E14" s="270" t="s">
        <v>132</v>
      </c>
      <c r="F14" s="270"/>
      <c r="G14" s="270"/>
      <c r="H14" s="11"/>
    </row>
    <row r="15" spans="1:8" ht="19.899999999999999" customHeight="1">
      <c r="A15" s="9"/>
      <c r="C15" s="10"/>
      <c r="E15" s="269" t="s">
        <v>133</v>
      </c>
      <c r="F15" s="269"/>
      <c r="G15" s="269"/>
      <c r="H15" s="11"/>
    </row>
    <row r="16" spans="1:8" ht="19.899999999999999" customHeight="1">
      <c r="A16" s="38"/>
      <c r="B16" s="39"/>
      <c r="C16" s="40"/>
      <c r="E16" s="270" t="s">
        <v>134</v>
      </c>
      <c r="F16" s="270"/>
      <c r="G16" s="270"/>
      <c r="H16" s="11"/>
    </row>
    <row r="17" spans="1:8" ht="19.899999999999999" customHeight="1">
      <c r="H17" s="11"/>
    </row>
    <row r="18" spans="1:8" ht="19.899999999999999" customHeight="1">
      <c r="F18" s="12"/>
      <c r="G18" s="11"/>
      <c r="H18" s="11"/>
    </row>
    <row r="19" spans="1:8" ht="19.899999999999999" customHeight="1">
      <c r="A19" s="41" t="s">
        <v>45</v>
      </c>
      <c r="B19" s="263" t="s">
        <v>46</v>
      </c>
      <c r="C19" s="263"/>
      <c r="D19" s="42"/>
      <c r="E19" s="271" t="s">
        <v>47</v>
      </c>
      <c r="F19" s="272"/>
      <c r="G19" s="272"/>
      <c r="H19" s="272"/>
    </row>
    <row r="20" spans="1:8" ht="19.899999999999999" customHeight="1">
      <c r="A20" s="13" t="s">
        <v>48</v>
      </c>
      <c r="B20" s="273"/>
      <c r="C20" s="274"/>
      <c r="D20" s="43"/>
      <c r="E20" s="271"/>
      <c r="F20" s="272"/>
      <c r="G20" s="272"/>
      <c r="H20" s="272"/>
    </row>
    <row r="21" spans="1:8" ht="19.899999999999999" customHeight="1">
      <c r="A21" s="44" t="s">
        <v>49</v>
      </c>
      <c r="B21" s="275" t="s">
        <v>50</v>
      </c>
      <c r="C21" s="275"/>
      <c r="D21" s="14"/>
      <c r="E21" s="271"/>
      <c r="F21" s="272"/>
      <c r="G21" s="272"/>
      <c r="H21" s="272"/>
    </row>
    <row r="22" spans="1:8" ht="19.899999999999999" customHeight="1">
      <c r="A22" s="13" t="s">
        <v>135</v>
      </c>
      <c r="B22" s="263" t="s">
        <v>51</v>
      </c>
      <c r="C22" s="263"/>
      <c r="D22" s="14"/>
    </row>
    <row r="23" spans="1:8" ht="19.899999999999999" customHeight="1">
      <c r="A23" s="41" t="s">
        <v>52</v>
      </c>
      <c r="B23" s="264" t="s">
        <v>53</v>
      </c>
      <c r="C23" s="264"/>
      <c r="D23" s="14"/>
      <c r="E23" s="265" t="s">
        <v>54</v>
      </c>
      <c r="F23" s="266"/>
      <c r="G23" s="266"/>
      <c r="H23" s="266"/>
    </row>
    <row r="24" spans="1:8" ht="19.899999999999999" customHeight="1">
      <c r="A24" s="45" t="s">
        <v>55</v>
      </c>
      <c r="B24" s="267">
        <v>1234567</v>
      </c>
      <c r="C24" s="267"/>
      <c r="D24" s="14"/>
      <c r="E24" s="265"/>
      <c r="F24" s="266"/>
      <c r="G24" s="266"/>
      <c r="H24" s="266"/>
    </row>
    <row r="25" spans="1:8" ht="19.899999999999999" customHeight="1">
      <c r="A25" s="45" t="s">
        <v>136</v>
      </c>
      <c r="B25" s="268" t="s">
        <v>56</v>
      </c>
      <c r="C25" s="268"/>
      <c r="D25" s="14"/>
      <c r="E25" s="265"/>
      <c r="F25" s="266"/>
      <c r="G25" s="266"/>
      <c r="H25" s="266"/>
    </row>
    <row r="26" spans="1:8" ht="28.5">
      <c r="A26" s="46" t="s">
        <v>57</v>
      </c>
      <c r="B26" s="254"/>
      <c r="C26" s="255"/>
      <c r="D26" s="14"/>
      <c r="E26" s="47"/>
      <c r="F26" s="79"/>
      <c r="G26" s="79"/>
      <c r="H26" s="80"/>
    </row>
    <row r="27" spans="1:8" ht="50.1" customHeight="1">
      <c r="A27" s="256" t="s">
        <v>137</v>
      </c>
      <c r="B27" s="257"/>
      <c r="C27" s="257"/>
      <c r="D27" s="258" t="s">
        <v>138</v>
      </c>
      <c r="E27" s="259"/>
      <c r="F27" s="259"/>
      <c r="G27" s="259"/>
      <c r="H27" s="260"/>
    </row>
    <row r="28" spans="1:8" ht="19.899999999999999" customHeight="1">
      <c r="A28" s="261" t="s">
        <v>58</v>
      </c>
      <c r="B28" s="261"/>
      <c r="C28" s="261"/>
      <c r="D28" s="261"/>
      <c r="E28" s="261"/>
      <c r="F28" s="261"/>
      <c r="G28" s="261"/>
      <c r="H28" s="261"/>
    </row>
    <row r="29" spans="1:8" ht="100.15" customHeight="1">
      <c r="A29" s="262" t="s">
        <v>59</v>
      </c>
      <c r="B29" s="262"/>
      <c r="C29" s="262"/>
      <c r="D29" s="262"/>
      <c r="E29" s="262"/>
      <c r="F29" s="262"/>
      <c r="G29" s="262"/>
      <c r="H29" s="262"/>
    </row>
    <row r="30" spans="1:8" ht="19.899999999999999" customHeight="1">
      <c r="A30" s="14"/>
      <c r="B30" s="14"/>
      <c r="C30" s="14"/>
    </row>
    <row r="31" spans="1:8" ht="19.899999999999999" customHeight="1">
      <c r="A31" s="14"/>
      <c r="B31" s="14"/>
      <c r="C31" s="14"/>
    </row>
    <row r="32" spans="1:8" ht="19.899999999999999" customHeight="1">
      <c r="A32" s="14"/>
      <c r="B32" s="14"/>
      <c r="C32" s="14"/>
    </row>
    <row r="33" spans="1:3" ht="19.899999999999999" customHeight="1">
      <c r="A33" s="14"/>
      <c r="B33" s="14"/>
      <c r="C33" s="14"/>
    </row>
    <row r="34" spans="1:3" ht="19.899999999999999" customHeight="1">
      <c r="A34" s="14"/>
      <c r="B34" s="14"/>
      <c r="C34" s="14"/>
    </row>
  </sheetData>
  <mergeCells count="24">
    <mergeCell ref="E14:G14"/>
    <mergeCell ref="A1:H1"/>
    <mergeCell ref="A3:C3"/>
    <mergeCell ref="E11:G11"/>
    <mergeCell ref="E12:G12"/>
    <mergeCell ref="E13:G13"/>
    <mergeCell ref="E15:G15"/>
    <mergeCell ref="E16:G16"/>
    <mergeCell ref="B19:C19"/>
    <mergeCell ref="E19:E21"/>
    <mergeCell ref="F19:H21"/>
    <mergeCell ref="B20:C20"/>
    <mergeCell ref="B21:C21"/>
    <mergeCell ref="B22:C22"/>
    <mergeCell ref="B23:C23"/>
    <mergeCell ref="E23:E25"/>
    <mergeCell ref="F23:H25"/>
    <mergeCell ref="B24:C24"/>
    <mergeCell ref="B25:C25"/>
    <mergeCell ref="B26:C26"/>
    <mergeCell ref="A27:C27"/>
    <mergeCell ref="D27:H27"/>
    <mergeCell ref="A28:H28"/>
    <mergeCell ref="A29:H29"/>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注意事項</vt:lpstr>
      <vt:lpstr>申込書</vt:lpstr>
      <vt:lpstr>エントリー表</vt:lpstr>
      <vt:lpstr>過払い</vt:lpstr>
      <vt:lpstr>エントリー表!Print_Area</vt:lpstr>
      <vt:lpstr>過払い!Print_Area</vt:lpstr>
      <vt:lpstr>申込書!Print_Area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Tsunematsu Tatsuhiro</dc:creator>
  <cp:lastModifiedBy>憲一郎 上村</cp:lastModifiedBy>
  <cp:lastPrinted>2024-07-17T06:47:19Z</cp:lastPrinted>
  <dcterms:created xsi:type="dcterms:W3CDTF">2023-04-20T06:41:12Z</dcterms:created>
  <dcterms:modified xsi:type="dcterms:W3CDTF">2024-08-23T05:54:36Z</dcterms:modified>
</cp:coreProperties>
</file>